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7905"/>
  </bookViews>
  <sheets>
    <sheet name="Pakiety 1-4" sheetId="1" r:id="rId1"/>
    <sheet name="Sheet1 (2)" sheetId="2" state="hidden" r:id="rId2"/>
  </sheets>
  <definedNames>
    <definedName name="_xlnm.Print_Area" localSheetId="0">'Pakiety 1-4'!$A$1:$M$189</definedName>
    <definedName name="_xlnm.Print_Area" localSheetId="1">'Sheet1 (2)'!$A$1:$M$203</definedName>
  </definedNames>
  <calcPr calcId="125725"/>
</workbook>
</file>

<file path=xl/calcChain.xml><?xml version="1.0" encoding="utf-8"?>
<calcChain xmlns="http://schemas.openxmlformats.org/spreadsheetml/2006/main">
  <c r="K187" i="2"/>
  <c r="N186"/>
  <c r="O186" s="1"/>
  <c r="K186"/>
  <c r="N185"/>
  <c r="O185" s="1"/>
  <c r="K185"/>
  <c r="N184"/>
  <c r="O184" s="1"/>
  <c r="K184"/>
  <c r="O183"/>
  <c r="K183"/>
  <c r="I155"/>
  <c r="K155" s="1"/>
  <c r="O154"/>
  <c r="I154"/>
  <c r="K154" s="1"/>
  <c r="O153"/>
  <c r="I153"/>
  <c r="K153" s="1"/>
  <c r="O152"/>
  <c r="I152"/>
  <c r="K152" s="1"/>
  <c r="O151"/>
  <c r="I151"/>
  <c r="K151" s="1"/>
  <c r="O150"/>
  <c r="I150"/>
  <c r="K150" s="1"/>
  <c r="O149"/>
  <c r="I149"/>
  <c r="K149" s="1"/>
  <c r="O148"/>
  <c r="I148"/>
  <c r="K148" s="1"/>
  <c r="O147"/>
  <c r="I147"/>
  <c r="K147" s="1"/>
  <c r="O146"/>
  <c r="I146"/>
  <c r="K146" s="1"/>
  <c r="O145"/>
  <c r="I145"/>
  <c r="K145" s="1"/>
  <c r="O144"/>
  <c r="I144"/>
  <c r="K144" s="1"/>
  <c r="O143"/>
  <c r="I143"/>
  <c r="K143" s="1"/>
  <c r="O142"/>
  <c r="I142"/>
  <c r="K142" s="1"/>
  <c r="O141"/>
  <c r="I141"/>
  <c r="K141" s="1"/>
  <c r="O113"/>
  <c r="I113"/>
  <c r="K113" s="1"/>
  <c r="O112"/>
  <c r="I112"/>
  <c r="K112" s="1"/>
  <c r="O111"/>
  <c r="I111"/>
  <c r="K111" s="1"/>
  <c r="O110"/>
  <c r="I110"/>
  <c r="K110" s="1"/>
  <c r="I109"/>
  <c r="K109" s="1"/>
  <c r="I108"/>
  <c r="K108" s="1"/>
  <c r="I107"/>
  <c r="K107" s="1"/>
  <c r="I106"/>
  <c r="K106" s="1"/>
  <c r="O105"/>
  <c r="I105"/>
  <c r="K105" s="1"/>
  <c r="O104"/>
  <c r="I104"/>
  <c r="K104" s="1"/>
  <c r="O103"/>
  <c r="I103"/>
  <c r="K103" s="1"/>
  <c r="O102"/>
  <c r="I102"/>
  <c r="O101"/>
  <c r="I101"/>
  <c r="K101" s="1"/>
  <c r="O74"/>
  <c r="I74"/>
  <c r="K74" s="1"/>
  <c r="O73"/>
  <c r="I73"/>
  <c r="K73" s="1"/>
  <c r="O72"/>
  <c r="I72"/>
  <c r="K72" s="1"/>
  <c r="O71"/>
  <c r="I71"/>
  <c r="K71" s="1"/>
  <c r="O70"/>
  <c r="I70"/>
  <c r="K70" s="1"/>
  <c r="O69"/>
  <c r="I69"/>
  <c r="I75" s="1"/>
  <c r="I46"/>
  <c r="K46" s="1"/>
  <c r="I45"/>
  <c r="K45" s="1"/>
  <c r="I44"/>
  <c r="K44" s="1"/>
  <c r="I43"/>
  <c r="K43" s="1"/>
  <c r="I42"/>
  <c r="K42" s="1"/>
  <c r="I41"/>
  <c r="K41" s="1"/>
  <c r="I40"/>
  <c r="K40" s="1"/>
  <c r="I39"/>
  <c r="K39" s="1"/>
  <c r="I38"/>
  <c r="K38" s="1"/>
  <c r="I37"/>
  <c r="K37" s="1"/>
  <c r="I36"/>
  <c r="K36" s="1"/>
  <c r="I35"/>
  <c r="K35" s="1"/>
  <c r="I34"/>
  <c r="K34" s="1"/>
  <c r="I33"/>
  <c r="K33" s="1"/>
  <c r="I32"/>
  <c r="K32" s="1"/>
  <c r="I31"/>
  <c r="K31" s="1"/>
  <c r="I30"/>
  <c r="K30" s="1"/>
  <c r="I29"/>
  <c r="K29" s="1"/>
  <c r="I28"/>
  <c r="K28" s="1"/>
  <c r="I27"/>
  <c r="K27" s="1"/>
  <c r="I26"/>
  <c r="K26" s="1"/>
  <c r="I25"/>
  <c r="K25" s="1"/>
  <c r="I24"/>
  <c r="K24" s="1"/>
  <c r="I23"/>
  <c r="K23" s="1"/>
  <c r="I22"/>
  <c r="K22" s="1"/>
  <c r="I21"/>
  <c r="K21" s="1"/>
  <c r="I20"/>
  <c r="K20" s="1"/>
  <c r="I19"/>
  <c r="K19" s="1"/>
  <c r="I18"/>
  <c r="K18" s="1"/>
  <c r="I17"/>
  <c r="K17" s="1"/>
  <c r="I16"/>
  <c r="K16" s="1"/>
  <c r="I15"/>
  <c r="K15" s="1"/>
  <c r="I14"/>
  <c r="K14" s="1"/>
  <c r="I13"/>
  <c r="K13" s="1"/>
  <c r="I12"/>
  <c r="K12" s="1"/>
  <c r="I11"/>
  <c r="K156" l="1"/>
  <c r="K188"/>
  <c r="I114"/>
  <c r="K11"/>
  <c r="K102"/>
  <c r="K114" s="1"/>
  <c r="K69"/>
  <c r="K75" s="1"/>
  <c r="I156"/>
</calcChain>
</file>

<file path=xl/sharedStrings.xml><?xml version="1.0" encoding="utf-8"?>
<sst xmlns="http://schemas.openxmlformats.org/spreadsheetml/2006/main" count="1420" uniqueCount="392">
  <si>
    <t>Formularz asortymentowo - cenowy</t>
  </si>
  <si>
    <t>PAKIET NR I</t>
  </si>
  <si>
    <t>Pozycje 1-18 : nić pleciona , wchłanialna z dodatkiem środka antybakteryjnego ,wchłanająca się do 70 dni, podtrzymująca tkankę w 25 % w 28 dniu po implantacji (wykonawaca zobowiązany jest dołączyć do</t>
  </si>
  <si>
    <t>oferty badania kliniczne na skutecznośc antybakteryjną nici).</t>
  </si>
  <si>
    <t>Pozycje 19-35 : nić pleciona , wchłanialna bez środka antybakteryjnego wchłanająca się do 70 dni, podtrzymująca tkankę w 25 % w 28 dniu po implantacji</t>
  </si>
  <si>
    <t>Pozycje 36-37 : nić pleciona, wchłanialna, powlekana poliglikonatem, wchłaniająca się pomiędzy 60-90 dni, podtrzymująca tkankę w 50% po 14 dniach,0% po 28 dniach</t>
  </si>
  <si>
    <t>L.p.</t>
  </si>
  <si>
    <t>1.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</si>
  <si>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</si>
  <si>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</si>
  <si>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</si>
  <si>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</si>
  <si>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</si>
  <si>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</si>
  <si>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</si>
  <si>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</si>
  <si>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</si>
  <si>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</si>
  <si>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</si>
  <si>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</si>
  <si>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</si>
  <si>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</si>
  <si>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</si>
  <si>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</si>
  <si>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</si>
  <si>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</si>
  <si>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</si>
  <si>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</si>
  <si>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</si>
  <si>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</si>
  <si>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</si>
  <si>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</si>
  <si>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</si>
  <si>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</si>
  <si>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</si>
  <si>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</si>
  <si>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</si>
  <si>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</si>
  <si>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</si>
  <si>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</si>
  <si>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</si>
  <si>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</si>
  <si>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</si>
  <si>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Kod</t>
  </si>
  <si>
    <t>2.</t>
  </si>
  <si>
    <t>Nazwa materiału</t>
  </si>
  <si>
    <t>3.</t>
  </si>
  <si>
    <t>Rozmiar</t>
  </si>
  <si>
    <t>4.</t>
  </si>
  <si>
    <t>2/0</t>
  </si>
  <si>
    <t>3/0</t>
  </si>
  <si>
    <t>0</t>
  </si>
  <si>
    <t>1</t>
  </si>
  <si>
    <t>2</t>
  </si>
  <si>
    <t>4/0</t>
  </si>
  <si>
    <t>5.</t>
  </si>
  <si>
    <t>70 cm</t>
  </si>
  <si>
    <t>90 cm</t>
  </si>
  <si>
    <t>6 x45cm</t>
  </si>
  <si>
    <t>6x45 cm</t>
  </si>
  <si>
    <t>2x70</t>
  </si>
  <si>
    <t>75 cm</t>
  </si>
  <si>
    <t>150</t>
  </si>
  <si>
    <t>75</t>
  </si>
  <si>
    <t>70</t>
  </si>
  <si>
    <t>100</t>
  </si>
  <si>
    <t>Opis parametrów igły</t>
  </si>
  <si>
    <t>6.</t>
  </si>
  <si>
    <t>okrągła 26 mm, 1/2 koła</t>
  </si>
  <si>
    <t>okrągła 31 mm, 1/2 koła</t>
  </si>
  <si>
    <t>okrągła 36 mm, 1/2 koła</t>
  </si>
  <si>
    <t>okrągła 40 mm, 1/2 koła</t>
  </si>
  <si>
    <t>okrągła 45 mm, 1/2 koła</t>
  </si>
  <si>
    <t>okrągło-tnąca 36 mm, 1/2 koła</t>
  </si>
  <si>
    <t>odwrotnie tnąca 40 mm, 1/2 koła</t>
  </si>
  <si>
    <t>okrągła 22 mm, 1/2 koła</t>
  </si>
  <si>
    <t>okrągło-tnąca 40 mm, 1/2 koła</t>
  </si>
  <si>
    <t>tnąca 16mm, 3/8 koła</t>
  </si>
  <si>
    <t>haczykowata okrągło - tnąca 31 mm,</t>
  </si>
  <si>
    <t>okrągła tępa, 3/8 koła, 65 mm</t>
  </si>
  <si>
    <t>okrągła 30 mm, 1/2 koła</t>
  </si>
  <si>
    <t>okrągła 37 mm, 1/2 koła</t>
  </si>
  <si>
    <t>okrągła 48 mm, 1/2 koła</t>
  </si>
  <si>
    <t>7.</t>
  </si>
  <si>
    <t>144</t>
  </si>
  <si>
    <t>360</t>
  </si>
  <si>
    <t>1080</t>
  </si>
  <si>
    <t>36</t>
  </si>
  <si>
    <t>108</t>
  </si>
  <si>
    <t>288</t>
  </si>
  <si>
    <t>120</t>
  </si>
  <si>
    <t>240</t>
  </si>
  <si>
    <t>480</t>
  </si>
  <si>
    <t>84</t>
  </si>
  <si>
    <t>756</t>
  </si>
  <si>
    <t>72</t>
  </si>
  <si>
    <t>24</t>
  </si>
  <si>
    <t>720</t>
  </si>
  <si>
    <t>1800</t>
  </si>
  <si>
    <t>Cena jednostkowa netto</t>
  </si>
  <si>
    <t>8.</t>
  </si>
  <si>
    <t>9.</t>
  </si>
  <si>
    <t>Stawka VAT</t>
  </si>
  <si>
    <t>11.</t>
  </si>
  <si>
    <t>Producent</t>
  </si>
  <si>
    <t>12.</t>
  </si>
  <si>
    <t>Próbki TAK/NIE</t>
  </si>
  <si>
    <t>13.</t>
  </si>
  <si>
    <t>NIE</t>
  </si>
  <si>
    <t>TAK</t>
  </si>
  <si>
    <t>36.</t>
  </si>
  <si>
    <t>37.</t>
  </si>
  <si>
    <t>180</t>
  </si>
  <si>
    <t>*około - dopuszcza maksymalnie +/- 10% odchyłki od żądanej wartości</t>
  </si>
  <si>
    <t>** podane długości nici oraz ilości odcinków w saszetce są to wielkości minimalne - jeśli oferowany szew będzie krótszy lub ilość odcinków w saszetce</t>
  </si>
  <si>
    <t>będzie mniejsza od żądanego w SIWZ , należy wówczas pomnożyć żądane zapotrzebowanie na nici odpowiednią ilość razy ( 2x, 3x, itd... ) , aż do otrzymania żądanych w SIWZ wielkości.</t>
  </si>
  <si>
    <t>Prosimy o nie przeliczanie wymiarów w stosunku do długości bądź ilości odcinków w saszetce, lecz do pełnych saszetek.</t>
  </si>
  <si>
    <t>Każda długość nici bądź ilość odcinków przewyższająca wielkości żądane będzie uznana za prawidłową.</t>
  </si>
  <si>
    <t>Długości nici lub ilości odcinków w saszetce , które będą przewyższały wielkości żądane nie podlegają przeliczeniu.</t>
  </si>
  <si>
    <t>w korelacji z żądanymi czasokresami podtrzymywania tkankowego bądź wchłaniania masy szwu ).</t>
  </si>
  <si>
    <t>Zamawiający zastrzega sobie prawo weryfikacji w/w parametrów na każdym etapie postępowania.</t>
  </si>
  <si>
    <t>UWAGA ! Okres podtrzymywania tkankowego oraz całkowitego wchłonięcia masy szwu musi być możliwy do weryfikacji na podstawie oficjalnych dokumentów Oferenta w odniesieniu do wszelkich istotnych przedmiotowo</t>
  </si>
  <si>
    <t>parametrów żądanych w SIWZ, np. ulotek umieszczanych w opakowaniach zbiorczych dostarczanych nici chirurgicznych , w sposób jednoznaczny i nie budzący wątpliwości ( co do jednego dnia z uwzględnieniem tolarancji</t>
  </si>
  <si>
    <t>pętla - specjalny szew przeznaczony do użycia w przypadku wykorzystania techniki szwu pętlowego.</t>
  </si>
  <si>
    <t>Podpis osób wskazanych w dokumencie uprawniajacym do występowania w obrocie prawnym lub posiadających pełnomocnitwa</t>
  </si>
  <si>
    <t>PAKIET NR II</t>
  </si>
  <si>
    <t>Pozycje 1-5: nić monofliamentowa z dodatkiem środka antybakteryjnego wchłanialna między 90- 120 dniem, podtrzymująca tkankę w 50-60% w 7 dniu (Wykonawaca zobowiązany jest dołączyć do oferty badania kliniczne</t>
  </si>
  <si>
    <t>na skutecznośc antybakteryjną nici).</t>
  </si>
  <si>
    <t>Pozycje 6: nić monofliamentowa wchłanialna między 90- 120 dniem, podtrzymująca tkankę w 50-60% w 7 dniu</t>
  </si>
  <si>
    <t>Długość nitki</t>
  </si>
  <si>
    <t>90</t>
  </si>
  <si>
    <t>okrągła,36mm , 1/2 koła</t>
  </si>
  <si>
    <t>okrągła,40mm , 1/2 koła</t>
  </si>
  <si>
    <t>okrągła,26mm , 1/2 koła</t>
  </si>
  <si>
    <t>okrągła,17mm , 3/8 koła</t>
  </si>
  <si>
    <t>okrągła przeciwzakłuciowa, wzmocniona,70mm , 1/2 koła</t>
  </si>
  <si>
    <t>Ilość saszetek</t>
  </si>
  <si>
    <t>252</t>
  </si>
  <si>
    <t>Wartość netto</t>
  </si>
  <si>
    <t>10.</t>
  </si>
  <si>
    <t>Wartość brutto</t>
  </si>
  <si>
    <t>będzie mniejsza od żądanego w SIWZ , należy wówczas pomnożyć żądane zapotrzebowanie na nici odpowiednią ilość razy ( 2x, 3x, itd.   ) , aż do otrzymania żądanych w SIWZ wielkości.</t>
  </si>
  <si>
    <t>Zamawiający zastrzega sobie prawo weryfikacji w/w parametrów na każdym etapie postępowania.</t>
  </si>
  <si>
    <t>parametrów żądanych w SIWZ, np. ulotek umieszczanych w opakowaniach zbiorczych dostarczanych nici chirurgicznych , w sposób jednoznaczny i nie budzący wątpliwości ( co do jednego dnia z uwzględnieniem</t>
  </si>
  <si>
    <t>tolarancji</t>
  </si>
  <si>
    <t>pętla - specjalny szew przeznaczony do użycia w przypadku wykorzystania techniki szwu pętlowego.</t>
  </si>
  <si>
    <t>Podpis osób wskazanych w dokumencie uprawniajacym do występowania w obrocie prawnym lub posiadajacych</t>
  </si>
  <si>
    <t>pełnomocnictwa</t>
  </si>
  <si>
    <t>PAKIET NR III</t>
  </si>
  <si>
    <t>Pozycje 1-5: nić monofilamentowa, wchłanialna między 180-210 dniem, podtrzymująca tkankę w 50% w 42 dniu po implantacji</t>
  </si>
  <si>
    <t>Pozycje 6-9 nić monofilamnetowa, wchłanialna między 180-210 dniem, podtrzymująca tkankę w 50% po 28-35 dniach, 0% po 70 dniach</t>
  </si>
  <si>
    <t>Pozycje 10-11: nić monofilamentowa z dodatkiem środka antybakteryjnego, wchłanialna między 180-210 dniem, podtrzymująca tkankę w 50% w 42 dniu po implantacji</t>
  </si>
  <si>
    <t>Pozycje 12-13: nić pleciona , wchłanialna do 42 dni</t>
  </si>
  <si>
    <t>150 pętla</t>
  </si>
  <si>
    <t>okrągła 26mm, 1/2 koła</t>
  </si>
  <si>
    <t>okrągła 31mm, 1/2 koła</t>
  </si>
  <si>
    <t>okrągła 20 mm, 1/2 koła</t>
  </si>
  <si>
    <t>okrągła 43 mm, 1/2 koła</t>
  </si>
  <si>
    <t>okrągła 65 mm, 1/2 koła</t>
  </si>
  <si>
    <t>Okrągła 26 mm, 1/2 koła</t>
  </si>
  <si>
    <t>tnąca dwuwklęsła 16mm, 3/8 koła</t>
  </si>
  <si>
    <t>60</t>
  </si>
  <si>
    <t>48</t>
  </si>
  <si>
    <t>*około - dopuszcza maksymalnie +/- 10% odchyłki od żądanej wartości.</t>
  </si>
  <si>
    <t>w korelacji z żądanymi czasokresami podtrzymywania tkankowego bądź wchłaniania masy szwu ).</t>
  </si>
  <si>
    <t>Pętla - specjalny szew przeznaczony do użycia w przypadku wykorzystywania techniki szwu pętlowego</t>
  </si>
  <si>
    <t>Podpis osób wskazanych w dokumencie uprawniajacycm do</t>
  </si>
  <si>
    <t>wystęowania w obrocie prawnym lub posiadajacych</t>
  </si>
  <si>
    <t>pełnomocnictwo</t>
  </si>
  <si>
    <t>PAKIET NR IV</t>
  </si>
  <si>
    <t>Pozycje 1-5: nić monofilamentowa, poilpropylenowa, niewchłanialna</t>
  </si>
  <si>
    <t>Pozycje 6-8: nić pleciona, poliestrowa, niewchłanialna, powlekana polibutylatem</t>
  </si>
  <si>
    <t>Pozycje 9-15: nić monofilamentowa, poliamidowa, niewchłanialna</t>
  </si>
  <si>
    <t>6/0</t>
  </si>
  <si>
    <t>5</t>
  </si>
  <si>
    <t>100 cm</t>
  </si>
  <si>
    <t>4x75 cm</t>
  </si>
  <si>
    <t>45 cm</t>
  </si>
  <si>
    <t>okrągła, podwójna 26 mm, 1/2 koła</t>
  </si>
  <si>
    <t>okrągła 22 mm, 1/2 kola</t>
  </si>
  <si>
    <t>okragła podwójna 13 mm 3/8 koła</t>
  </si>
  <si>
    <t>okrągło-tnąca, 55 mm, 1/2 koła</t>
  </si>
  <si>
    <t>tnąca 90 mm, 3/8 koła</t>
  </si>
  <si>
    <t>odwrotnie tnąca, dwuwklęsła 26 mm 3/8 koła</t>
  </si>
  <si>
    <t>odwrotnie tnąca, dwuwklęsła 19 mm 3/8 koła</t>
  </si>
  <si>
    <t>odwrotnie tnąca z zakończeniem Micro-Point,39 mm 3/8 koła</t>
  </si>
  <si>
    <t>12</t>
  </si>
  <si>
    <t>960</t>
  </si>
  <si>
    <t>1320</t>
  </si>
  <si>
    <t>UWAGA ! Okres podtrzymywania tkankowego oraz całkowitego wchłonięcia masy szwu musi być możliwy do weryfikacji na podstawie oficjalnych dokumentów Oferenta w odniesieniu do wszelkich</t>
  </si>
  <si>
    <t>istotnych przedmiotowo</t>
  </si>
  <si>
    <t>parametrów żądanych w SIWZ, np. ulotek umieszczanych w opakowaniach zbiorczych dostarczanych nici chirurgicznych , w sposób jednoznaczny i nie budzący wątpliwości ( co do jednego dnia</t>
  </si>
  <si>
    <t>z uwzględnieniem tolarancji w korelacji z żądanymi czasokresami podtrzymywania tkankowego bądź wchłaniania masy szwu ).</t>
  </si>
  <si>
    <t>występowania w obrocie prawnym lub posiadajacych</t>
  </si>
  <si>
    <t>PAKIET NR V</t>
  </si>
  <si>
    <t>Opis materiału Poz. 1-4 Siatka - kompozyt - wykonana z syntetycznych , włókien polipropylenowych , niewchłanialnych, sterylnych oraz z syntetycznych włókien wchłanialnych</t>
  </si>
  <si>
    <t>zbudowanych z poliglekapronu , o czasie całkowitego wchłonięcia włókien - 90 do 120 dni - do przepuklin brzusznych (pkt.1,2).</t>
  </si>
  <si>
    <t>Poz 5- Siatka wykonana z trzech części: monofilamentowych włókien polipropylenowych, monofilamentowych włókien poliglekapronowych oraz łącznika</t>
  </si>
  <si>
    <t>o czasie wchłonięcia włókiem polglekapronowych 90m - 120 dni</t>
  </si>
  <si>
    <t>UMN3</t>
  </si>
  <si>
    <t>UMS3</t>
  </si>
  <si>
    <t>UMP3</t>
  </si>
  <si>
    <t>UMM3</t>
  </si>
  <si>
    <t>UHSM1</t>
  </si>
  <si>
    <t>SIATKA ULTRAPRO - multifilamentowa siatka do przepuklin kompozyt Prolane + Monocryl</t>
  </si>
  <si>
    <t>Wymagany rozmiar</t>
  </si>
  <si>
    <t>100x150</t>
  </si>
  <si>
    <t>60x110</t>
  </si>
  <si>
    <t>100x120</t>
  </si>
  <si>
    <t>150x150</t>
  </si>
  <si>
    <t>75/60x120</t>
  </si>
  <si>
    <t>Długość nitki w cm **</t>
  </si>
  <si>
    <t>Opis parametrów</t>
  </si>
  <si>
    <t>3</t>
  </si>
  <si>
    <t>Ilość opakowań</t>
  </si>
  <si>
    <t>4</t>
  </si>
  <si>
    <t>Cena jednostkowa netto opakowania</t>
  </si>
  <si>
    <t>VAT</t>
  </si>
  <si>
    <t>** podane wymiary produktu oraz ilości w saszetce są to wielkości minimalne - jeśli oferowany produkt będzie mniejszy lub ilość w saszetce</t>
  </si>
  <si>
    <t>będzie mniejsza od żądanego w SIWZ , należy wówczas pomnożyć żądane zapotrzebowanie na produkt odpowiednią ilość razy ( 2x, 3x, itd.   ) , aż do otrzymania żądanych w SIWZ wielkości.</t>
  </si>
  <si>
    <t>Prosimy o nie przeliczanie wymiarów w stosunku do długości bądź ilości w saszetce, lecz do pełnych saszetek.</t>
  </si>
  <si>
    <t>Każdy wymiar produktu bądź ilość w saszetce przewyższająca wielkości żądane będzie uznana za prawidłową.</t>
  </si>
  <si>
    <t>Wymiary produktów lub ilości wyrobów w saszetce , które będą przewyższały wielkości żądane nie podlegają przeliczeniu.</t>
  </si>
  <si>
    <t>Poniżej podajemy tolerancje rozmiarów :</t>
  </si>
  <si>
    <t>1) tolerancja wymiarów +- 7 mm</t>
  </si>
  <si>
    <t>2) tolerancja wymiarów +- 4 mm</t>
  </si>
  <si>
    <t>UWAGA !Okres podtrzymywania tkankowego oraz całkowitego wchłonięcia szwu musi być możliwy do weryfikacji na podstawie oficjalnych dokumentów Oferenta, np.ulotek umieszczanych w opak. zbiorczych</t>
  </si>
  <si>
    <t>dostarczanych nici</t>
  </si>
  <si>
    <t>Podpis osób wskazanych w dokumencie uprawniającym</t>
  </si>
  <si>
    <t>do występowania w obrocie prawnym lub posiadających pełnomocnictwo</t>
  </si>
  <si>
    <r>
      <t>Długo</t>
    </r>
    <r>
      <rPr>
        <sz val="8"/>
        <rFont val="Times New Roman"/>
        <family val="1"/>
        <charset val="238"/>
      </rPr>
      <t xml:space="preserve">ść </t>
    </r>
    <r>
      <rPr>
        <b/>
        <sz val="8"/>
        <rFont val="Times New Roman"/>
        <family val="1"/>
        <charset val="238"/>
      </rPr>
      <t>nitki</t>
    </r>
  </si>
  <si>
    <r>
      <t>Ilo</t>
    </r>
    <r>
      <rPr>
        <sz val="8"/>
        <rFont val="Times New Roman"/>
        <family val="1"/>
        <charset val="238"/>
      </rPr>
      <t xml:space="preserve">ść </t>
    </r>
    <r>
      <rPr>
        <b/>
        <sz val="8"/>
        <rFont val="Times New Roman"/>
        <family val="1"/>
        <charset val="238"/>
      </rPr>
      <t>saszetek</t>
    </r>
  </si>
  <si>
    <r>
      <t>Warto</t>
    </r>
    <r>
      <rPr>
        <sz val="8"/>
        <rFont val="Times New Roman"/>
        <family val="1"/>
        <charset val="238"/>
      </rPr>
      <t xml:space="preserve">ść </t>
    </r>
    <r>
      <rPr>
        <b/>
        <sz val="8"/>
        <rFont val="Times New Roman"/>
        <family val="1"/>
        <charset val="238"/>
      </rPr>
      <t>netto</t>
    </r>
  </si>
  <si>
    <r>
      <t>Warto</t>
    </r>
    <r>
      <rPr>
        <sz val="8"/>
        <rFont val="Times New Roman"/>
        <family val="1"/>
        <charset val="238"/>
      </rPr>
      <t xml:space="preserve">ść </t>
    </r>
    <r>
      <rPr>
        <b/>
        <sz val="8"/>
        <rFont val="Times New Roman"/>
        <family val="1"/>
        <charset val="238"/>
      </rPr>
      <t>brutto</t>
    </r>
  </si>
  <si>
    <t>...........................................................................................................................</t>
  </si>
  <si>
    <t>Johnson&amp;Johnson</t>
  </si>
  <si>
    <t>Vicryl Plus</t>
  </si>
  <si>
    <t>VCP 320H</t>
  </si>
  <si>
    <t>VCP 324H</t>
  </si>
  <si>
    <t>VCP 353H</t>
  </si>
  <si>
    <t>VCP 9246H</t>
  </si>
  <si>
    <t>VCP 323H</t>
  </si>
  <si>
    <t>VCP518H</t>
  </si>
  <si>
    <t>VCP 351H</t>
  </si>
  <si>
    <t>VCP 352H</t>
  </si>
  <si>
    <t>VCP 485H</t>
  </si>
  <si>
    <t>VCP 310H</t>
  </si>
  <si>
    <t>VCP 319H</t>
  </si>
  <si>
    <t>VCP 9468H</t>
  </si>
  <si>
    <t>VCP 1226H</t>
  </si>
  <si>
    <t>VCP 1225H</t>
  </si>
  <si>
    <t>VCP 624E</t>
  </si>
  <si>
    <t>VCP 625E</t>
  </si>
  <si>
    <t>W9154</t>
  </si>
  <si>
    <t>Vicryl</t>
  </si>
  <si>
    <t>W9245</t>
  </si>
  <si>
    <t>W9246</t>
  </si>
  <si>
    <t>W 9025</t>
  </si>
  <si>
    <t>W 9027</t>
  </si>
  <si>
    <t>W 9024</t>
  </si>
  <si>
    <t>W 9026</t>
  </si>
  <si>
    <t>W 9028</t>
  </si>
  <si>
    <t>W 9444</t>
  </si>
  <si>
    <t>W 9335</t>
  </si>
  <si>
    <t>W 9391</t>
  </si>
  <si>
    <t>C0068042</t>
  </si>
  <si>
    <t>Novosyn</t>
  </si>
  <si>
    <t>C0068041</t>
  </si>
  <si>
    <t>C0068047</t>
  </si>
  <si>
    <t>C0068052</t>
  </si>
  <si>
    <t>C0068057</t>
  </si>
  <si>
    <t>C0068063</t>
  </si>
  <si>
    <t>C1048542</t>
  </si>
  <si>
    <t>Safil</t>
  </si>
  <si>
    <t>Bbraun</t>
  </si>
  <si>
    <t>MCP229H</t>
  </si>
  <si>
    <t>MONOCRYL PLUS</t>
  </si>
  <si>
    <t>MCP3758H</t>
  </si>
  <si>
    <t>MCP4160H</t>
  </si>
  <si>
    <t>MCP4170H</t>
  </si>
  <si>
    <t>MCP3548H</t>
  </si>
  <si>
    <t>W3709</t>
  </si>
  <si>
    <t>MONOCRYL</t>
  </si>
  <si>
    <t>W9125H</t>
  </si>
  <si>
    <t>PDS</t>
  </si>
  <si>
    <t>W9210H</t>
  </si>
  <si>
    <t>W9115H</t>
  </si>
  <si>
    <t>W9152T</t>
  </si>
  <si>
    <t>C0024445</t>
  </si>
  <si>
    <t>Mono Plus</t>
  </si>
  <si>
    <t>C0024446</t>
  </si>
  <si>
    <t>C0024401</t>
  </si>
  <si>
    <t>C0024402</t>
  </si>
  <si>
    <t>PDPS926T</t>
  </si>
  <si>
    <t>PDS Plus</t>
  </si>
  <si>
    <t>PDP9124H</t>
  </si>
  <si>
    <t>VR2216</t>
  </si>
  <si>
    <t>Vicryl Rapid</t>
  </si>
  <si>
    <t>W9919</t>
  </si>
  <si>
    <t>W8522</t>
  </si>
  <si>
    <t>Prolene</t>
  </si>
  <si>
    <t>W8430</t>
  </si>
  <si>
    <t>W295</t>
  </si>
  <si>
    <t>W8770</t>
  </si>
  <si>
    <t>W8718</t>
  </si>
  <si>
    <t>W4846</t>
  </si>
  <si>
    <t>Ethibond</t>
  </si>
  <si>
    <t>W975</t>
  </si>
  <si>
    <t>W4843</t>
  </si>
  <si>
    <t>Ethilon</t>
  </si>
  <si>
    <t>W798</t>
  </si>
  <si>
    <t>W1626T</t>
  </si>
  <si>
    <t>W1685T</t>
  </si>
  <si>
    <t>W1620T</t>
  </si>
  <si>
    <t>W747</t>
  </si>
  <si>
    <t>C0934570</t>
  </si>
  <si>
    <t>Dafilon</t>
  </si>
  <si>
    <t>Dafilon - warunki Bbraun</t>
  </si>
  <si>
    <t>VCP 317H</t>
  </si>
  <si>
    <t>VCP 316H</t>
  </si>
  <si>
    <t>6. 3/0 70 cm okrągła 37 mm, 1/2 koła 240</t>
  </si>
  <si>
    <t>C0024045</t>
  </si>
  <si>
    <t>7. 2/0 70 cm okrągła 37 mm, 1/2 koła 60</t>
  </si>
  <si>
    <t>C0024046</t>
  </si>
  <si>
    <t>8. 0 90 cm okrągła 43 mm, 1/2 koła 60</t>
  </si>
  <si>
    <t>9. 1 90 cm okrągła 43 mm, 1/2 koła 120</t>
  </si>
  <si>
    <t>pakowane po 3</t>
  </si>
  <si>
    <t>pakowane po 1</t>
  </si>
  <si>
    <t>W9237T</t>
  </si>
  <si>
    <t>WARTOŚĆ OGÓŁEM (suma pozycji )</t>
  </si>
  <si>
    <t>WARTOŚĆ OGÓŁEM (suma pozycji</t>
  </si>
  <si>
    <t>WARTOŚĆ OGÓŁEM (suma pozycji)</t>
  </si>
  <si>
    <t>W184 - POWINNA BYĆ - 11,62zł - 17,87</t>
  </si>
  <si>
    <t>spr. pytania</t>
  </si>
  <si>
    <t>W184</t>
  </si>
  <si>
    <t>Cena jednostkowa netto 2013</t>
  </si>
  <si>
    <t>Cena jednostkowa netto 2011</t>
  </si>
  <si>
    <t>błędny nr</t>
  </si>
  <si>
    <t>brak</t>
  </si>
  <si>
    <t>W737</t>
  </si>
  <si>
    <t>1. W każdym opakowaniu zbiorczym winna znajdować się instrukcja użytkowania w języku polskim (przy każdej dostawie)</t>
  </si>
  <si>
    <t>2.wymagany jest bezpośredni dostęp do igły po otwarciu saszetki</t>
  </si>
  <si>
    <t xml:space="preserve">3. wymagany jest  kod  kreskowy lub metryczkowy na saszetce    </t>
  </si>
  <si>
    <t>Pozycje 12-13: nić pleciona z kwasu poliglikolowego , powlekana glikonatem, wchłanialna ok. 42 dni, podtrzymująca tkankę 50%  - 5 dni po implantacji</t>
  </si>
  <si>
    <t>odwrotnie tnąca,  19 mm 3/8 koła</t>
  </si>
  <si>
    <t>5/0</t>
  </si>
  <si>
    <t>okragła podwójna 22 mm 1/2 koła</t>
  </si>
  <si>
    <t>okragła podwójna 17 mm 1/2 koła</t>
  </si>
  <si>
    <t>odwrotnie tnąca , 24 mm 3/8 koła</t>
  </si>
  <si>
    <t>Pozycje 8-10: nić pleciona (rdzeń opleciony kilkoma spoistymi splotami),poliestrowa, niewchłanialna, powlekana silikonem</t>
  </si>
  <si>
    <t>Pozycje 11-19: nić monofilamentowa, poliamidowa, niewchłanialna</t>
  </si>
  <si>
    <t>okrągła 30 mm , 1/2 koła</t>
  </si>
  <si>
    <t>okrągła 40 mm , 1/2 koła, pogrubiona</t>
  </si>
  <si>
    <t>odwrotnie tnąca 16mm, 3/8 koła</t>
  </si>
  <si>
    <t>38.</t>
  </si>
  <si>
    <t>Pozycje 37-38 : nić pleciona, wchłanialna, powlekana poliglikonatem, wchłaniająca się pomiędzy 60-90 dni, podtrzymująca tkankę w 50% po 14 dniach,0% po 28 dniach</t>
  </si>
  <si>
    <t>Pozycje 6-11 nić monofilamentowa, wchłanialna między 180-210 dniem, podtrzymująca tkankę w 50%-70% po 28-35 dniach, 0% po 70 dniach</t>
  </si>
  <si>
    <t>Pozycje 1-8: nić monofliamentowa z glikonatu wchłanialna między 60- 90 dniem, podtrzymująca tkankę w 50%  - 13-14 dni</t>
  </si>
  <si>
    <t>odwrotnie tnąca , 30 mm 1/2 koła</t>
  </si>
  <si>
    <t>Pozycje 1-6 : nić pleciona , wchłanialna z dodatkiem środka antybakteryjnego ,wchłanająca się do 70 dni, podtrzymująca tkankę w 25 % w 28 dniu po implantacji (wykonawaca zobowiązany jest dołączyć dooferty badania kliniczne na skutecznośc antybakteryjną nici).</t>
  </si>
  <si>
    <t>Pozycje 7-36 : nić pleciona , wchłanialna syntetyczna, z  kopolimeru: 90% glikolidu i 10% L- laktydy powlekanego: 50% kopolimer glikolidu i L-laktydu Poli (glikolid i L- laktyd 35/65) i 50% stearynian wapnia o czasie podtrzymywania tkankowego 50-40% - 21 dni po zaimplantowaniu, 25 % - 28 dni po zaimplantowaniu i czasie wchłaniania 56-70 dni</t>
  </si>
  <si>
    <t>okrągło-tnąca 43 mm, 1/2 koła</t>
  </si>
  <si>
    <t>140 cm</t>
  </si>
  <si>
    <t>60 cm</t>
  </si>
  <si>
    <t>okrągła 36mm, 1/2 koła</t>
  </si>
  <si>
    <t>okrągło-tnąca 37 mm, 1/2 koła</t>
  </si>
  <si>
    <t>okrągła 40 mm, 1/2 koła pogrubiona</t>
  </si>
  <si>
    <t>haczykowata okrągło - tnąca 30 mm, pogrubiona</t>
  </si>
  <si>
    <t>okrągła tępa, 3/8 koła, 64 mm</t>
  </si>
  <si>
    <t xml:space="preserve">Wymagania:.        </t>
  </si>
  <si>
    <t>okrągła,37mm , 1/2 koła</t>
  </si>
  <si>
    <t>okrągła,40mm , 1/2 koła pogrubiona</t>
  </si>
  <si>
    <t>okrągła,18mm , 3/8 koła</t>
  </si>
  <si>
    <t>okrągła 76 mm , 1/2 koła</t>
  </si>
  <si>
    <t>okrągła 30mm, 1/2 koła</t>
  </si>
  <si>
    <t>okrągła 40 mm, 1/2 koła, pogrubiona</t>
  </si>
  <si>
    <t>2x100 cm</t>
  </si>
  <si>
    <t xml:space="preserve"> odwrotnie tnąca 90 mm, 3/8 koła</t>
  </si>
  <si>
    <t>odwrotnie tnąca, 24 mm 3/8 koła</t>
  </si>
  <si>
    <t xml:space="preserve">                                PAKIET NR 1</t>
  </si>
  <si>
    <t xml:space="preserve">                                                                                                                                                         ...........................................................................................................................</t>
  </si>
  <si>
    <t xml:space="preserve">                                                                                                                                                        Podpis osób wskazanych w dokumencie uprawniajacym do występowania w obrocie prawnym lub posiadających pełnomocnitwa</t>
  </si>
  <si>
    <t xml:space="preserve">                                                                                                                                                     Podpis osób wskazanych w dokumencie uprawniajacycm do</t>
  </si>
  <si>
    <t xml:space="preserve">                                                                                                                                                    pełnomocnictwo</t>
  </si>
  <si>
    <t xml:space="preserve">                                                                                                                                                     Podpis osób wskazanych w dokumencie uprawniajacym do występowania w obrocie prawnym lub posiadajacych</t>
  </si>
  <si>
    <t xml:space="preserve">                                                                                                                                                    pełnomocnictwa</t>
  </si>
  <si>
    <t xml:space="preserve">                                                                                                                                                        ..........................................................................................................................</t>
  </si>
  <si>
    <t xml:space="preserve">                                                                                                                                                    Podpis osób wskazanych w dokumencie uprawniajacycm do</t>
  </si>
  <si>
    <t xml:space="preserve">                                                                                                                                                      pełnomocnictwo</t>
  </si>
  <si>
    <t xml:space="preserve">                                                                                                                                                    występowania w obrocie prawnym lub posiadajacych</t>
  </si>
  <si>
    <t xml:space="preserve">                                                                                                                                                      ..............................................................................................................</t>
  </si>
  <si>
    <t xml:space="preserve">                                                                                                                                                                  Załącznik Nr 1 Formularz asortymentowo - cenowy 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</si>
</sst>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</numFmts>
  <fonts count="15">
    <font>
      <sz val="10"/>
      <name val="Arial"/>
    </font>
    <font>
      <sz val="6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444444"/>
      <name val="Segoe UI"/>
      <family val="2"/>
      <charset val="238"/>
    </font>
    <font>
      <sz val="8"/>
      <name val="Arial CE"/>
      <family val="2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 applyNumberFormat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89">
    <xf numFmtId="0" fontId="0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2" borderId="0" xfId="0" applyNumberFormat="1" applyFont="1" applyFill="1" applyBorder="1" applyAlignment="1" applyProtection="1">
      <alignment vertical="top"/>
    </xf>
    <xf numFmtId="164" fontId="4" fillId="2" borderId="1" xfId="1" applyNumberFormat="1" applyFont="1" applyFill="1" applyBorder="1" applyAlignment="1">
      <alignment horizontal="right" vertical="center" wrapText="1"/>
    </xf>
    <xf numFmtId="9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6" xfId="1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164" fontId="6" fillId="2" borderId="6" xfId="1" applyNumberFormat="1" applyFont="1" applyFill="1" applyBorder="1" applyAlignment="1">
      <alignment horizontal="right" vertical="center" wrapText="1"/>
    </xf>
    <xf numFmtId="9" fontId="6" fillId="2" borderId="1" xfId="2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/>
    </xf>
    <xf numFmtId="0" fontId="4" fillId="4" borderId="1" xfId="3" applyFont="1" applyFill="1" applyBorder="1" applyAlignment="1">
      <alignment horizontal="center" vertical="center" wrapText="1"/>
    </xf>
    <xf numFmtId="164" fontId="4" fillId="4" borderId="6" xfId="1" applyNumberFormat="1" applyFont="1" applyFill="1" applyBorder="1" applyAlignment="1">
      <alignment horizontal="right" vertical="center" wrapText="1"/>
    </xf>
    <xf numFmtId="9" fontId="4" fillId="4" borderId="1" xfId="2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 vertical="top"/>
    </xf>
    <xf numFmtId="0" fontId="4" fillId="0" borderId="0" xfId="0" applyNumberFormat="1" applyFont="1" applyFill="1" applyBorder="1" applyAlignment="1" applyProtection="1">
      <alignment horizontal="right" vertical="center"/>
    </xf>
    <xf numFmtId="164" fontId="4" fillId="5" borderId="6" xfId="1" applyNumberFormat="1" applyFont="1" applyFill="1" applyBorder="1" applyAlignment="1">
      <alignment horizontal="right" vertical="center" wrapText="1"/>
    </xf>
    <xf numFmtId="0" fontId="4" fillId="5" borderId="1" xfId="3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164" fontId="5" fillId="0" borderId="1" xfId="0" applyNumberFormat="1" applyFont="1" applyFill="1" applyBorder="1" applyAlignment="1" applyProtection="1">
      <alignment horizontal="left" vertical="center"/>
    </xf>
    <xf numFmtId="164" fontId="4" fillId="4" borderId="1" xfId="1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5" borderId="1" xfId="0" applyNumberFormat="1" applyFont="1" applyFill="1" applyBorder="1" applyAlignment="1" applyProtection="1">
      <alignment horizontal="center" vertical="center"/>
    </xf>
    <xf numFmtId="9" fontId="4" fillId="5" borderId="1" xfId="2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4" fillId="4" borderId="0" xfId="0" applyNumberFormat="1" applyFont="1" applyFill="1" applyBorder="1" applyAlignment="1" applyProtection="1">
      <alignment vertical="center"/>
    </xf>
    <xf numFmtId="9" fontId="9" fillId="0" borderId="0" xfId="2" applyFont="1" applyFill="1" applyBorder="1" applyAlignment="1" applyProtection="1">
      <alignment vertical="top"/>
    </xf>
    <xf numFmtId="0" fontId="4" fillId="2" borderId="0" xfId="0" applyNumberFormat="1" applyFont="1" applyFill="1" applyBorder="1" applyAlignment="1" applyProtection="1">
      <alignment vertical="top"/>
    </xf>
    <xf numFmtId="9" fontId="9" fillId="2" borderId="0" xfId="2" applyFont="1" applyFill="1" applyBorder="1" applyAlignment="1" applyProtection="1">
      <alignment vertical="top"/>
    </xf>
    <xf numFmtId="44" fontId="4" fillId="0" borderId="0" xfId="1" applyFont="1" applyFill="1" applyBorder="1" applyAlignment="1" applyProtection="1">
      <alignment vertical="center"/>
    </xf>
    <xf numFmtId="164" fontId="10" fillId="2" borderId="6" xfId="1" applyNumberFormat="1" applyFont="1" applyFill="1" applyBorder="1" applyAlignment="1">
      <alignment horizontal="right" vertical="center" wrapText="1"/>
    </xf>
    <xf numFmtId="44" fontId="10" fillId="2" borderId="6" xfId="1" applyFont="1" applyFill="1" applyBorder="1" applyAlignment="1">
      <alignment horizontal="right" vertical="center" wrapText="1"/>
    </xf>
    <xf numFmtId="44" fontId="4" fillId="0" borderId="0" xfId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vertical="center"/>
    </xf>
    <xf numFmtId="0" fontId="6" fillId="2" borderId="0" xfId="0" applyNumberFormat="1" applyFont="1" applyFill="1" applyBorder="1" applyAlignment="1" applyProtection="1">
      <alignment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164" fontId="5" fillId="2" borderId="1" xfId="0" applyNumberFormat="1" applyFont="1" applyFill="1" applyBorder="1" applyAlignment="1" applyProtection="1">
      <alignment horizontal="left" vertical="center"/>
    </xf>
    <xf numFmtId="0" fontId="5" fillId="2" borderId="1" xfId="0" applyNumberFormat="1" applyFont="1" applyFill="1" applyBorder="1" applyAlignment="1" applyProtection="1">
      <alignment horizontal="left" vertical="center"/>
    </xf>
    <xf numFmtId="164" fontId="11" fillId="2" borderId="0" xfId="0" applyNumberFormat="1" applyFont="1" applyFill="1" applyBorder="1" applyAlignment="1" applyProtection="1">
      <alignment vertical="center"/>
    </xf>
    <xf numFmtId="0" fontId="6" fillId="2" borderId="0" xfId="0" applyFont="1" applyFill="1" applyBorder="1" applyAlignment="1"/>
    <xf numFmtId="0" fontId="11" fillId="2" borderId="0" xfId="0" applyNumberFormat="1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center" vertical="center"/>
    </xf>
    <xf numFmtId="0" fontId="12" fillId="2" borderId="0" xfId="0" applyNumberFormat="1" applyFont="1" applyFill="1" applyBorder="1" applyAlignment="1" applyProtection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0" fontId="13" fillId="2" borderId="0" xfId="0" applyNumberFormat="1" applyFont="1" applyFill="1" applyBorder="1" applyAlignment="1" applyProtection="1">
      <alignment vertical="center"/>
    </xf>
    <xf numFmtId="0" fontId="4" fillId="2" borderId="1" xfId="0" applyNumberFormat="1" applyFont="1" applyFill="1" applyBorder="1" applyAlignment="1" applyProtection="1">
      <alignment horizontal="right" vertical="center"/>
    </xf>
    <xf numFmtId="0" fontId="14" fillId="2" borderId="0" xfId="0" applyNumberFormat="1" applyFont="1" applyFill="1" applyBorder="1" applyAlignment="1" applyProtection="1">
      <alignment vertical="center"/>
    </xf>
    <xf numFmtId="0" fontId="6" fillId="2" borderId="0" xfId="0" applyNumberFormat="1" applyFont="1" applyFill="1" applyBorder="1" applyAlignment="1" applyProtection="1">
      <alignment vertical="center" wrapText="1"/>
    </xf>
    <xf numFmtId="0" fontId="2" fillId="2" borderId="0" xfId="0" applyNumberFormat="1" applyFont="1" applyFill="1" applyBorder="1" applyAlignment="1" applyProtection="1">
      <alignment vertical="center" wrapText="1"/>
    </xf>
    <xf numFmtId="0" fontId="5" fillId="2" borderId="2" xfId="0" applyNumberFormat="1" applyFont="1" applyFill="1" applyBorder="1" applyAlignment="1" applyProtection="1">
      <alignment horizontal="right" vertical="center"/>
    </xf>
    <xf numFmtId="0" fontId="5" fillId="2" borderId="4" xfId="0" applyNumberFormat="1" applyFont="1" applyFill="1" applyBorder="1" applyAlignment="1" applyProtection="1">
      <alignment horizontal="right" vertical="center"/>
    </xf>
    <xf numFmtId="0" fontId="5" fillId="2" borderId="3" xfId="0" applyNumberFormat="1" applyFont="1" applyFill="1" applyBorder="1" applyAlignment="1" applyProtection="1">
      <alignment horizontal="right" vertical="center"/>
    </xf>
    <xf numFmtId="0" fontId="5" fillId="0" borderId="2" xfId="0" applyNumberFormat="1" applyFont="1" applyFill="1" applyBorder="1" applyAlignment="1" applyProtection="1">
      <alignment horizontal="right" vertical="center"/>
    </xf>
    <xf numFmtId="0" fontId="5" fillId="0" borderId="4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 applyProtection="1">
      <alignment horizontal="right" vertical="center"/>
    </xf>
  </cellXfs>
  <cellStyles count="4">
    <cellStyle name="Normalny" xfId="0" builtinId="0"/>
    <cellStyle name="Normalny_Umowa_załacznik asort_cenowy1" xfId="3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E189"/>
  <sheetViews>
    <sheetView tabSelected="1" view="pageBreakPreview" topLeftCell="A154" zoomScale="75" zoomScaleNormal="100" zoomScaleSheetLayoutView="75" workbookViewId="0">
      <selection activeCell="E204" sqref="E204"/>
    </sheetView>
  </sheetViews>
  <sheetFormatPr defaultRowHeight="11.25"/>
  <cols>
    <col min="1" max="1" width="4" style="65" customWidth="1"/>
    <col min="2" max="2" width="13.7109375" style="65" customWidth="1"/>
    <col min="3" max="3" width="14.140625" style="65" customWidth="1"/>
    <col min="4" max="4" width="8.28515625" style="65" customWidth="1"/>
    <col min="5" max="5" width="7.42578125" style="65" customWidth="1"/>
    <col min="6" max="6" width="45.7109375" style="65" customWidth="1"/>
    <col min="7" max="7" width="7.5703125" style="65" customWidth="1"/>
    <col min="8" max="8" width="14.140625" style="65" customWidth="1"/>
    <col min="9" max="9" width="12.42578125" style="65" customWidth="1"/>
    <col min="10" max="10" width="6.5703125" style="65" customWidth="1"/>
    <col min="11" max="11" width="13.28515625" style="65" customWidth="1"/>
    <col min="12" max="12" width="13.5703125" style="65" customWidth="1"/>
    <col min="13" max="13" width="9.85546875" style="65" customWidth="1"/>
    <col min="14" max="16384" width="9.140625" style="65"/>
  </cols>
  <sheetData>
    <row r="1" spans="1:13" ht="17.25" customHeight="1">
      <c r="A1" s="80" t="s">
        <v>391</v>
      </c>
    </row>
    <row r="2" spans="1:13" s="35" customFormat="1" ht="17.25" customHeight="1">
      <c r="A2" s="78" t="s">
        <v>379</v>
      </c>
      <c r="B2" s="77"/>
    </row>
    <row r="3" spans="1:13" ht="5.25" customHeight="1"/>
    <row r="4" spans="1:13">
      <c r="A4" s="66" t="s">
        <v>359</v>
      </c>
    </row>
    <row r="5" spans="1:13" ht="25.5" customHeight="1">
      <c r="A5" s="81" t="s">
        <v>360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</row>
    <row r="6" spans="1:13" ht="12">
      <c r="A6" s="66" t="s">
        <v>355</v>
      </c>
      <c r="B6" s="66"/>
      <c r="C6" s="66"/>
      <c r="D6" s="66"/>
      <c r="E6" s="66"/>
      <c r="F6" s="66"/>
      <c r="G6" s="66"/>
      <c r="H6" s="66"/>
      <c r="I6" s="74"/>
      <c r="J6" s="66"/>
      <c r="K6" s="72"/>
    </row>
    <row r="8" spans="1:13" ht="31.5">
      <c r="A8" s="67" t="s">
        <v>6</v>
      </c>
      <c r="B8" s="67" t="s">
        <v>43</v>
      </c>
      <c r="C8" s="67" t="s">
        <v>45</v>
      </c>
      <c r="D8" s="67" t="s">
        <v>47</v>
      </c>
      <c r="E8" s="67" t="s">
        <v>230</v>
      </c>
      <c r="F8" s="67" t="s">
        <v>66</v>
      </c>
      <c r="G8" s="67" t="s">
        <v>231</v>
      </c>
      <c r="H8" s="67" t="s">
        <v>99</v>
      </c>
      <c r="I8" s="67" t="s">
        <v>232</v>
      </c>
      <c r="J8" s="67" t="s">
        <v>102</v>
      </c>
      <c r="K8" s="67" t="s">
        <v>233</v>
      </c>
      <c r="L8" s="67" t="s">
        <v>104</v>
      </c>
      <c r="M8" s="67" t="s">
        <v>106</v>
      </c>
    </row>
    <row r="9" spans="1:13">
      <c r="A9" s="68" t="s">
        <v>7</v>
      </c>
      <c r="B9" s="68" t="s">
        <v>44</v>
      </c>
      <c r="C9" s="68" t="s">
        <v>46</v>
      </c>
      <c r="D9" s="68" t="s">
        <v>48</v>
      </c>
      <c r="E9" s="68" t="s">
        <v>55</v>
      </c>
      <c r="F9" s="68" t="s">
        <v>67</v>
      </c>
      <c r="G9" s="68" t="s">
        <v>83</v>
      </c>
      <c r="H9" s="68" t="s">
        <v>100</v>
      </c>
      <c r="I9" s="68" t="s">
        <v>101</v>
      </c>
      <c r="J9" s="50"/>
      <c r="K9" s="68" t="s">
        <v>103</v>
      </c>
      <c r="L9" s="68" t="s">
        <v>105</v>
      </c>
      <c r="M9" s="68" t="s">
        <v>107</v>
      </c>
    </row>
    <row r="10" spans="1:13">
      <c r="A10" s="50" t="s">
        <v>8</v>
      </c>
      <c r="B10" s="14"/>
      <c r="C10" s="14"/>
      <c r="D10" s="50" t="s">
        <v>49</v>
      </c>
      <c r="E10" s="50" t="s">
        <v>56</v>
      </c>
      <c r="F10" s="50" t="s">
        <v>68</v>
      </c>
      <c r="G10" s="79">
        <v>48</v>
      </c>
      <c r="H10" s="12"/>
      <c r="I10" s="12"/>
      <c r="J10" s="13">
        <v>0.08</v>
      </c>
      <c r="K10" s="12"/>
      <c r="L10" s="14"/>
      <c r="M10" s="50" t="s">
        <v>108</v>
      </c>
    </row>
    <row r="11" spans="1:13">
      <c r="A11" s="50" t="s">
        <v>9</v>
      </c>
      <c r="B11" s="15"/>
      <c r="C11" s="16"/>
      <c r="D11" s="50" t="s">
        <v>50</v>
      </c>
      <c r="E11" s="50" t="s">
        <v>56</v>
      </c>
      <c r="F11" s="50" t="s">
        <v>68</v>
      </c>
      <c r="G11" s="79">
        <v>48</v>
      </c>
      <c r="H11" s="12"/>
      <c r="I11" s="12"/>
      <c r="J11" s="13"/>
      <c r="K11" s="12"/>
      <c r="L11" s="19"/>
      <c r="M11" s="50" t="s">
        <v>108</v>
      </c>
    </row>
    <row r="12" spans="1:13">
      <c r="A12" s="50" t="s">
        <v>10</v>
      </c>
      <c r="B12" s="15"/>
      <c r="C12" s="16"/>
      <c r="D12" s="50" t="s">
        <v>49</v>
      </c>
      <c r="E12" s="50" t="s">
        <v>56</v>
      </c>
      <c r="F12" s="50" t="s">
        <v>69</v>
      </c>
      <c r="G12" s="79">
        <v>144</v>
      </c>
      <c r="H12" s="12"/>
      <c r="I12" s="12"/>
      <c r="J12" s="13"/>
      <c r="K12" s="12"/>
      <c r="L12" s="19"/>
      <c r="M12" s="50" t="s">
        <v>108</v>
      </c>
    </row>
    <row r="13" spans="1:13">
      <c r="A13" s="50" t="s">
        <v>11</v>
      </c>
      <c r="B13" s="15"/>
      <c r="C13" s="16"/>
      <c r="D13" s="50" t="s">
        <v>51</v>
      </c>
      <c r="E13" s="50" t="s">
        <v>56</v>
      </c>
      <c r="F13" s="50" t="s">
        <v>364</v>
      </c>
      <c r="G13" s="79">
        <v>240</v>
      </c>
      <c r="H13" s="12"/>
      <c r="I13" s="12"/>
      <c r="J13" s="13"/>
      <c r="K13" s="12"/>
      <c r="L13" s="19"/>
      <c r="M13" s="50" t="s">
        <v>109</v>
      </c>
    </row>
    <row r="14" spans="1:13">
      <c r="A14" s="50" t="s">
        <v>12</v>
      </c>
      <c r="B14" s="15"/>
      <c r="C14" s="16"/>
      <c r="D14" s="50" t="s">
        <v>52</v>
      </c>
      <c r="E14" s="50" t="s">
        <v>56</v>
      </c>
      <c r="F14" s="50" t="s">
        <v>71</v>
      </c>
      <c r="G14" s="79">
        <v>720</v>
      </c>
      <c r="H14" s="12"/>
      <c r="I14" s="12"/>
      <c r="J14" s="13"/>
      <c r="K14" s="12"/>
      <c r="L14" s="19"/>
      <c r="M14" s="50" t="s">
        <v>109</v>
      </c>
    </row>
    <row r="15" spans="1:13">
      <c r="A15" s="50" t="s">
        <v>13</v>
      </c>
      <c r="B15" s="15"/>
      <c r="C15" s="16"/>
      <c r="D15" s="50" t="s">
        <v>53</v>
      </c>
      <c r="E15" s="50" t="s">
        <v>56</v>
      </c>
      <c r="F15" s="50" t="s">
        <v>72</v>
      </c>
      <c r="G15" s="79">
        <v>1080</v>
      </c>
      <c r="H15" s="12"/>
      <c r="I15" s="12"/>
      <c r="J15" s="13"/>
      <c r="K15" s="12"/>
      <c r="L15" s="19"/>
      <c r="M15" s="50" t="s">
        <v>109</v>
      </c>
    </row>
    <row r="16" spans="1:13">
      <c r="A16" s="50" t="s">
        <v>14</v>
      </c>
      <c r="B16" s="15"/>
      <c r="C16" s="16"/>
      <c r="D16" s="50" t="s">
        <v>49</v>
      </c>
      <c r="E16" s="50" t="s">
        <v>56</v>
      </c>
      <c r="F16" s="50" t="s">
        <v>81</v>
      </c>
      <c r="G16" s="79">
        <v>12</v>
      </c>
      <c r="H16" s="12"/>
      <c r="I16" s="12"/>
      <c r="J16" s="13"/>
      <c r="K16" s="12"/>
      <c r="L16" s="19"/>
      <c r="M16" s="50" t="s">
        <v>108</v>
      </c>
    </row>
    <row r="17" spans="1:13">
      <c r="A17" s="50" t="s">
        <v>15</v>
      </c>
      <c r="B17" s="15"/>
      <c r="C17" s="16"/>
      <c r="D17" s="50" t="s">
        <v>51</v>
      </c>
      <c r="E17" s="50" t="s">
        <v>57</v>
      </c>
      <c r="F17" s="50" t="s">
        <v>365</v>
      </c>
      <c r="G17" s="79">
        <v>12</v>
      </c>
      <c r="H17" s="12"/>
      <c r="I17" s="12"/>
      <c r="J17" s="13"/>
      <c r="K17" s="12"/>
      <c r="L17" s="19"/>
      <c r="M17" s="50" t="s">
        <v>108</v>
      </c>
    </row>
    <row r="18" spans="1:13">
      <c r="A18" s="50" t="s">
        <v>16</v>
      </c>
      <c r="B18" s="15"/>
      <c r="C18" s="16"/>
      <c r="D18" s="50" t="s">
        <v>49</v>
      </c>
      <c r="E18" s="50" t="s">
        <v>56</v>
      </c>
      <c r="F18" s="50" t="s">
        <v>366</v>
      </c>
      <c r="G18" s="79">
        <v>12</v>
      </c>
      <c r="H18" s="12"/>
      <c r="I18" s="12"/>
      <c r="J18" s="13"/>
      <c r="K18" s="12"/>
      <c r="L18" s="19"/>
      <c r="M18" s="50" t="s">
        <v>108</v>
      </c>
    </row>
    <row r="19" spans="1:13">
      <c r="A19" s="50" t="s">
        <v>17</v>
      </c>
      <c r="B19" s="15"/>
      <c r="C19" s="16"/>
      <c r="D19" s="50" t="s">
        <v>51</v>
      </c>
      <c r="E19" s="50" t="s">
        <v>56</v>
      </c>
      <c r="F19" s="50" t="s">
        <v>366</v>
      </c>
      <c r="G19" s="79">
        <v>12</v>
      </c>
      <c r="H19" s="12"/>
      <c r="I19" s="12"/>
      <c r="J19" s="13"/>
      <c r="K19" s="12"/>
      <c r="L19" s="19"/>
      <c r="M19" s="50" t="s">
        <v>108</v>
      </c>
    </row>
    <row r="20" spans="1:13">
      <c r="A20" s="50" t="s">
        <v>18</v>
      </c>
      <c r="B20" s="15"/>
      <c r="C20" s="16"/>
      <c r="D20" s="50" t="s">
        <v>51</v>
      </c>
      <c r="E20" s="50" t="s">
        <v>57</v>
      </c>
      <c r="F20" s="50" t="s">
        <v>74</v>
      </c>
      <c r="G20" s="79">
        <v>12</v>
      </c>
      <c r="H20" s="12"/>
      <c r="I20" s="12"/>
      <c r="J20" s="13"/>
      <c r="K20" s="12"/>
      <c r="L20" s="19"/>
      <c r="M20" s="50" t="s">
        <v>108</v>
      </c>
    </row>
    <row r="21" spans="1:13">
      <c r="A21" s="50" t="s">
        <v>19</v>
      </c>
      <c r="B21" s="15"/>
      <c r="C21" s="16"/>
      <c r="D21" s="50" t="s">
        <v>54</v>
      </c>
      <c r="E21" s="50" t="s">
        <v>56</v>
      </c>
      <c r="F21" s="50" t="s">
        <v>75</v>
      </c>
      <c r="G21" s="79">
        <v>12</v>
      </c>
      <c r="H21" s="12"/>
      <c r="I21" s="12"/>
      <c r="J21" s="13"/>
      <c r="K21" s="12"/>
      <c r="L21" s="19"/>
      <c r="M21" s="50" t="s">
        <v>108</v>
      </c>
    </row>
    <row r="22" spans="1:13">
      <c r="A22" s="50" t="s">
        <v>20</v>
      </c>
      <c r="B22" s="15"/>
      <c r="C22" s="16"/>
      <c r="D22" s="50" t="s">
        <v>50</v>
      </c>
      <c r="E22" s="50" t="s">
        <v>56</v>
      </c>
      <c r="F22" s="50" t="s">
        <v>80</v>
      </c>
      <c r="G22" s="79">
        <v>12</v>
      </c>
      <c r="H22" s="12"/>
      <c r="I22" s="12"/>
      <c r="J22" s="13"/>
      <c r="K22" s="12"/>
      <c r="L22" s="19"/>
      <c r="M22" s="50" t="s">
        <v>108</v>
      </c>
    </row>
    <row r="23" spans="1:13">
      <c r="A23" s="50" t="s">
        <v>21</v>
      </c>
      <c r="B23" s="15"/>
      <c r="C23" s="16"/>
      <c r="D23" s="50" t="s">
        <v>52</v>
      </c>
      <c r="E23" s="50" t="s">
        <v>57</v>
      </c>
      <c r="F23" s="50" t="s">
        <v>361</v>
      </c>
      <c r="G23" s="79">
        <v>12</v>
      </c>
      <c r="H23" s="12"/>
      <c r="I23" s="12"/>
      <c r="J23" s="13"/>
      <c r="K23" s="12"/>
      <c r="L23" s="19"/>
      <c r="M23" s="50" t="s">
        <v>108</v>
      </c>
    </row>
    <row r="24" spans="1:13">
      <c r="A24" s="50" t="s">
        <v>22</v>
      </c>
      <c r="B24" s="15"/>
      <c r="C24" s="16"/>
      <c r="D24" s="50" t="s">
        <v>49</v>
      </c>
      <c r="E24" s="50" t="s">
        <v>58</v>
      </c>
      <c r="F24" s="69"/>
      <c r="G24" s="79">
        <v>360</v>
      </c>
      <c r="H24" s="12"/>
      <c r="I24" s="12"/>
      <c r="J24" s="13"/>
      <c r="K24" s="12"/>
      <c r="L24" s="20"/>
      <c r="M24" s="50" t="s">
        <v>108</v>
      </c>
    </row>
    <row r="25" spans="1:13">
      <c r="A25" s="50" t="s">
        <v>23</v>
      </c>
      <c r="B25" s="15"/>
      <c r="C25" s="16"/>
      <c r="D25" s="50" t="s">
        <v>50</v>
      </c>
      <c r="E25" s="50" t="s">
        <v>59</v>
      </c>
      <c r="F25" s="69"/>
      <c r="G25" s="79">
        <v>144</v>
      </c>
      <c r="H25" s="12"/>
      <c r="I25" s="12"/>
      <c r="J25" s="13"/>
      <c r="K25" s="12"/>
      <c r="L25" s="14"/>
      <c r="M25" s="50" t="s">
        <v>108</v>
      </c>
    </row>
    <row r="26" spans="1:13">
      <c r="A26" s="50" t="s">
        <v>24</v>
      </c>
      <c r="B26" s="15"/>
      <c r="C26" s="16"/>
      <c r="D26" s="50" t="s">
        <v>50</v>
      </c>
      <c r="E26" s="50" t="s">
        <v>60</v>
      </c>
      <c r="F26" s="69"/>
      <c r="G26" s="79">
        <v>12</v>
      </c>
      <c r="H26" s="12"/>
      <c r="I26" s="12"/>
      <c r="J26" s="13"/>
      <c r="K26" s="12"/>
      <c r="L26" s="14"/>
      <c r="M26" s="50" t="s">
        <v>108</v>
      </c>
    </row>
    <row r="27" spans="1:13">
      <c r="A27" s="50" t="s">
        <v>25</v>
      </c>
      <c r="B27" s="17"/>
      <c r="C27" s="18"/>
      <c r="D27" s="50" t="s">
        <v>49</v>
      </c>
      <c r="E27" s="50" t="s">
        <v>60</v>
      </c>
      <c r="F27" s="69"/>
      <c r="G27" s="79">
        <v>12</v>
      </c>
      <c r="H27" s="12"/>
      <c r="I27" s="12"/>
      <c r="J27" s="13"/>
      <c r="K27" s="12"/>
      <c r="L27" s="14"/>
      <c r="M27" s="50" t="s">
        <v>108</v>
      </c>
    </row>
    <row r="28" spans="1:13">
      <c r="A28" s="50" t="s">
        <v>26</v>
      </c>
      <c r="B28" s="22"/>
      <c r="C28" s="22"/>
      <c r="D28" s="50" t="s">
        <v>51</v>
      </c>
      <c r="E28" s="50" t="s">
        <v>56</v>
      </c>
      <c r="F28" s="50" t="s">
        <v>366</v>
      </c>
      <c r="G28" s="79">
        <v>60</v>
      </c>
      <c r="H28" s="12"/>
      <c r="I28" s="12"/>
      <c r="J28" s="13"/>
      <c r="K28" s="12"/>
      <c r="L28" s="14"/>
      <c r="M28" s="50" t="s">
        <v>108</v>
      </c>
    </row>
    <row r="29" spans="1:13">
      <c r="A29" s="50" t="s">
        <v>27</v>
      </c>
      <c r="B29" s="22"/>
      <c r="C29" s="22"/>
      <c r="D29" s="50" t="s">
        <v>52</v>
      </c>
      <c r="E29" s="50" t="s">
        <v>56</v>
      </c>
      <c r="F29" s="50" t="s">
        <v>157</v>
      </c>
      <c r="G29" s="79">
        <v>60</v>
      </c>
      <c r="H29" s="12"/>
      <c r="I29" s="12"/>
      <c r="J29" s="13"/>
      <c r="K29" s="12"/>
      <c r="L29" s="14"/>
      <c r="M29" s="50" t="s">
        <v>108</v>
      </c>
    </row>
    <row r="30" spans="1:13">
      <c r="A30" s="50" t="s">
        <v>28</v>
      </c>
      <c r="B30" s="22"/>
      <c r="C30" s="22"/>
      <c r="D30" s="50" t="s">
        <v>53</v>
      </c>
      <c r="E30" s="50" t="s">
        <v>56</v>
      </c>
      <c r="F30" s="50" t="s">
        <v>157</v>
      </c>
      <c r="G30" s="79">
        <v>60</v>
      </c>
      <c r="H30" s="12"/>
      <c r="I30" s="12"/>
      <c r="J30" s="13"/>
      <c r="K30" s="12"/>
      <c r="L30" s="14"/>
      <c r="M30" s="50" t="s">
        <v>108</v>
      </c>
    </row>
    <row r="31" spans="1:13">
      <c r="A31" s="50" t="s">
        <v>29</v>
      </c>
      <c r="B31" s="15"/>
      <c r="C31" s="16"/>
      <c r="D31" s="50" t="s">
        <v>49</v>
      </c>
      <c r="E31" s="50" t="s">
        <v>362</v>
      </c>
      <c r="F31" s="69"/>
      <c r="G31" s="79">
        <v>120</v>
      </c>
      <c r="H31" s="12"/>
      <c r="I31" s="12"/>
      <c r="J31" s="13"/>
      <c r="K31" s="12"/>
      <c r="L31" s="19"/>
      <c r="M31" s="50" t="s">
        <v>108</v>
      </c>
    </row>
    <row r="32" spans="1:13">
      <c r="A32" s="50" t="s">
        <v>30</v>
      </c>
      <c r="B32" s="15"/>
      <c r="C32" s="16"/>
      <c r="D32" s="50" t="s">
        <v>52</v>
      </c>
      <c r="E32" s="50" t="s">
        <v>362</v>
      </c>
      <c r="F32" s="69"/>
      <c r="G32" s="79">
        <v>120</v>
      </c>
      <c r="H32" s="12"/>
      <c r="I32" s="12"/>
      <c r="J32" s="13"/>
      <c r="K32" s="12"/>
      <c r="L32" s="19"/>
      <c r="M32" s="50" t="s">
        <v>108</v>
      </c>
    </row>
    <row r="33" spans="1:13">
      <c r="A33" s="50" t="s">
        <v>31</v>
      </c>
      <c r="B33" s="15"/>
      <c r="C33" s="16"/>
      <c r="D33" s="50" t="s">
        <v>50</v>
      </c>
      <c r="E33" s="50" t="s">
        <v>362</v>
      </c>
      <c r="F33" s="69"/>
      <c r="G33" s="79">
        <v>1080</v>
      </c>
      <c r="H33" s="12"/>
      <c r="I33" s="12"/>
      <c r="J33" s="13"/>
      <c r="K33" s="12"/>
      <c r="L33" s="19"/>
      <c r="M33" s="50" t="s">
        <v>108</v>
      </c>
    </row>
    <row r="34" spans="1:13">
      <c r="A34" s="50" t="s">
        <v>32</v>
      </c>
      <c r="B34" s="15"/>
      <c r="C34" s="16"/>
      <c r="D34" s="50" t="s">
        <v>51</v>
      </c>
      <c r="E34" s="50" t="s">
        <v>362</v>
      </c>
      <c r="F34" s="69"/>
      <c r="G34" s="79">
        <v>300</v>
      </c>
      <c r="H34" s="12"/>
      <c r="I34" s="12"/>
      <c r="J34" s="13"/>
      <c r="K34" s="12"/>
      <c r="L34" s="19"/>
      <c r="M34" s="50" t="s">
        <v>108</v>
      </c>
    </row>
    <row r="35" spans="1:13">
      <c r="A35" s="50" t="s">
        <v>33</v>
      </c>
      <c r="B35" s="15"/>
      <c r="C35" s="16"/>
      <c r="D35" s="50" t="s">
        <v>53</v>
      </c>
      <c r="E35" s="50" t="s">
        <v>362</v>
      </c>
      <c r="F35" s="69"/>
      <c r="G35" s="79">
        <v>192</v>
      </c>
      <c r="H35" s="12"/>
      <c r="I35" s="12"/>
      <c r="J35" s="13"/>
      <c r="K35" s="12"/>
      <c r="L35" s="19"/>
      <c r="M35" s="50" t="s">
        <v>108</v>
      </c>
    </row>
    <row r="36" spans="1:13">
      <c r="A36" s="50" t="s">
        <v>34</v>
      </c>
      <c r="B36" s="15"/>
      <c r="C36" s="16"/>
      <c r="D36" s="50" t="s">
        <v>50</v>
      </c>
      <c r="E36" s="50" t="s">
        <v>56</v>
      </c>
      <c r="F36" s="50" t="s">
        <v>353</v>
      </c>
      <c r="G36" s="79">
        <v>12</v>
      </c>
      <c r="H36" s="12"/>
      <c r="I36" s="12"/>
      <c r="J36" s="13"/>
      <c r="K36" s="12"/>
      <c r="L36" s="19"/>
      <c r="M36" s="50" t="s">
        <v>108</v>
      </c>
    </row>
    <row r="37" spans="1:13">
      <c r="A37" s="50" t="s">
        <v>35</v>
      </c>
      <c r="B37" s="15"/>
      <c r="C37" s="16"/>
      <c r="D37" s="50" t="s">
        <v>52</v>
      </c>
      <c r="E37" s="50" t="s">
        <v>56</v>
      </c>
      <c r="F37" s="50" t="s">
        <v>367</v>
      </c>
      <c r="G37" s="79">
        <v>192</v>
      </c>
      <c r="H37" s="12"/>
      <c r="I37" s="12"/>
      <c r="J37" s="13"/>
      <c r="K37" s="12"/>
      <c r="L37" s="19"/>
      <c r="M37" s="50" t="s">
        <v>108</v>
      </c>
    </row>
    <row r="38" spans="1:13">
      <c r="A38" s="50" t="s">
        <v>36</v>
      </c>
      <c r="B38" s="15"/>
      <c r="C38" s="16"/>
      <c r="D38" s="50" t="s">
        <v>52</v>
      </c>
      <c r="E38" s="50" t="s">
        <v>57</v>
      </c>
      <c r="F38" s="50" t="s">
        <v>368</v>
      </c>
      <c r="G38" s="79">
        <v>12</v>
      </c>
      <c r="H38" s="12"/>
      <c r="I38" s="12"/>
      <c r="J38" s="13"/>
      <c r="K38" s="12"/>
      <c r="L38" s="19"/>
      <c r="M38" s="50" t="s">
        <v>108</v>
      </c>
    </row>
    <row r="39" spans="1:13">
      <c r="A39" s="50" t="s">
        <v>37</v>
      </c>
      <c r="B39" s="15"/>
      <c r="C39" s="16"/>
      <c r="D39" s="50" t="s">
        <v>49</v>
      </c>
      <c r="E39" s="50" t="s">
        <v>56</v>
      </c>
      <c r="F39" s="50" t="s">
        <v>68</v>
      </c>
      <c r="G39" s="79">
        <v>384</v>
      </c>
      <c r="H39" s="12"/>
      <c r="I39" s="12"/>
      <c r="J39" s="13"/>
      <c r="K39" s="12"/>
      <c r="L39" s="21"/>
      <c r="M39" s="50" t="s">
        <v>108</v>
      </c>
    </row>
    <row r="40" spans="1:13">
      <c r="A40" s="50" t="s">
        <v>38</v>
      </c>
      <c r="B40" s="15"/>
      <c r="C40" s="16"/>
      <c r="D40" s="50" t="s">
        <v>50</v>
      </c>
      <c r="E40" s="50" t="s">
        <v>56</v>
      </c>
      <c r="F40" s="50" t="s">
        <v>68</v>
      </c>
      <c r="G40" s="79">
        <v>1488</v>
      </c>
      <c r="H40" s="12"/>
      <c r="I40" s="12"/>
      <c r="J40" s="13"/>
      <c r="K40" s="12"/>
      <c r="L40" s="21"/>
      <c r="M40" s="50" t="s">
        <v>108</v>
      </c>
    </row>
    <row r="41" spans="1:13">
      <c r="A41" s="50" t="s">
        <v>39</v>
      </c>
      <c r="B41" s="15"/>
      <c r="C41" s="16"/>
      <c r="D41" s="50" t="s">
        <v>49</v>
      </c>
      <c r="E41" s="50" t="s">
        <v>56</v>
      </c>
      <c r="F41" s="50" t="s">
        <v>80</v>
      </c>
      <c r="G41" s="79">
        <v>432</v>
      </c>
      <c r="H41" s="12"/>
      <c r="I41" s="12"/>
      <c r="J41" s="13"/>
      <c r="K41" s="12"/>
      <c r="L41" s="21"/>
      <c r="M41" s="50" t="s">
        <v>108</v>
      </c>
    </row>
    <row r="42" spans="1:13">
      <c r="A42" s="50" t="s">
        <v>40</v>
      </c>
      <c r="B42" s="15"/>
      <c r="C42" s="16"/>
      <c r="D42" s="50" t="s">
        <v>51</v>
      </c>
      <c r="E42" s="50" t="s">
        <v>56</v>
      </c>
      <c r="F42" s="50" t="s">
        <v>81</v>
      </c>
      <c r="G42" s="79">
        <v>3120</v>
      </c>
      <c r="H42" s="12"/>
      <c r="I42" s="12"/>
      <c r="J42" s="13"/>
      <c r="K42" s="12"/>
      <c r="L42" s="21"/>
      <c r="M42" s="50" t="s">
        <v>108</v>
      </c>
    </row>
    <row r="43" spans="1:13">
      <c r="A43" s="50" t="s">
        <v>41</v>
      </c>
      <c r="B43" s="15"/>
      <c r="C43" s="16"/>
      <c r="D43" s="50" t="s">
        <v>52</v>
      </c>
      <c r="E43" s="50" t="s">
        <v>56</v>
      </c>
      <c r="F43" s="50" t="s">
        <v>366</v>
      </c>
      <c r="G43" s="79">
        <v>3360</v>
      </c>
      <c r="H43" s="12"/>
      <c r="I43" s="12"/>
      <c r="J43" s="13"/>
      <c r="K43" s="12"/>
      <c r="L43" s="21"/>
      <c r="M43" s="50" t="s">
        <v>108</v>
      </c>
    </row>
    <row r="44" spans="1:13">
      <c r="A44" s="50" t="s">
        <v>42</v>
      </c>
      <c r="B44" s="15"/>
      <c r="C44" s="16"/>
      <c r="D44" s="50" t="s">
        <v>53</v>
      </c>
      <c r="E44" s="50" t="s">
        <v>56</v>
      </c>
      <c r="F44" s="50" t="s">
        <v>82</v>
      </c>
      <c r="G44" s="79">
        <v>2808</v>
      </c>
      <c r="H44" s="12"/>
      <c r="I44" s="12"/>
      <c r="J44" s="13"/>
      <c r="K44" s="12"/>
      <c r="L44" s="21"/>
      <c r="M44" s="50" t="s">
        <v>108</v>
      </c>
    </row>
    <row r="45" spans="1:13">
      <c r="A45" s="50" t="s">
        <v>110</v>
      </c>
      <c r="B45" s="15"/>
      <c r="C45" s="16"/>
      <c r="D45" s="50" t="s">
        <v>54</v>
      </c>
      <c r="E45" s="50" t="s">
        <v>56</v>
      </c>
      <c r="F45" s="50" t="s">
        <v>353</v>
      </c>
      <c r="G45" s="79">
        <v>36</v>
      </c>
      <c r="H45" s="12"/>
      <c r="I45" s="12"/>
      <c r="J45" s="13"/>
      <c r="K45" s="12"/>
      <c r="L45" s="19"/>
      <c r="M45" s="50" t="s">
        <v>108</v>
      </c>
    </row>
    <row r="46" spans="1:13">
      <c r="A46" s="50" t="s">
        <v>111</v>
      </c>
      <c r="B46" s="15"/>
      <c r="C46" s="16"/>
      <c r="D46" s="50" t="s">
        <v>49</v>
      </c>
      <c r="E46" s="50" t="s">
        <v>57</v>
      </c>
      <c r="F46" s="50" t="s">
        <v>68</v>
      </c>
      <c r="G46" s="79">
        <v>48</v>
      </c>
      <c r="H46" s="23"/>
      <c r="I46" s="12"/>
      <c r="J46" s="13"/>
      <c r="K46" s="12"/>
      <c r="L46" s="21"/>
      <c r="M46" s="50" t="s">
        <v>108</v>
      </c>
    </row>
    <row r="47" spans="1:13">
      <c r="A47" s="50" t="s">
        <v>354</v>
      </c>
      <c r="B47" s="15"/>
      <c r="C47" s="16"/>
      <c r="D47" s="50" t="s">
        <v>50</v>
      </c>
      <c r="E47" s="50" t="s">
        <v>57</v>
      </c>
      <c r="F47" s="50" t="s">
        <v>68</v>
      </c>
      <c r="G47" s="79">
        <v>48</v>
      </c>
      <c r="H47" s="23"/>
      <c r="I47" s="12"/>
      <c r="J47" s="13"/>
      <c r="K47" s="12"/>
      <c r="L47" s="21"/>
      <c r="M47" s="50" t="s">
        <v>108</v>
      </c>
    </row>
    <row r="48" spans="1:13">
      <c r="A48" s="83" t="s">
        <v>329</v>
      </c>
      <c r="B48" s="84"/>
      <c r="C48" s="84"/>
      <c r="D48" s="84"/>
      <c r="E48" s="84"/>
      <c r="F48" s="84"/>
      <c r="G48" s="84"/>
      <c r="H48" s="85"/>
      <c r="I48" s="70"/>
      <c r="J48" s="71"/>
      <c r="K48" s="70"/>
      <c r="L48" s="71"/>
      <c r="M48" s="69"/>
    </row>
    <row r="50" spans="1:239">
      <c r="A50" s="66" t="s">
        <v>113</v>
      </c>
      <c r="B50" s="66"/>
      <c r="C50" s="66"/>
    </row>
    <row r="51" spans="1:239">
      <c r="A51" s="66" t="s">
        <v>114</v>
      </c>
      <c r="B51" s="66"/>
      <c r="C51" s="66"/>
    </row>
    <row r="52" spans="1:239">
      <c r="A52" s="66" t="s">
        <v>115</v>
      </c>
      <c r="B52" s="66"/>
      <c r="C52" s="66"/>
    </row>
    <row r="53" spans="1:239">
      <c r="A53" s="66" t="s">
        <v>116</v>
      </c>
      <c r="B53" s="66"/>
      <c r="C53" s="66"/>
    </row>
    <row r="54" spans="1:239">
      <c r="A54" s="66" t="s">
        <v>117</v>
      </c>
      <c r="B54" s="66"/>
      <c r="C54" s="66"/>
    </row>
    <row r="55" spans="1:239">
      <c r="A55" s="66" t="s">
        <v>118</v>
      </c>
      <c r="B55" s="66"/>
      <c r="C55" s="66"/>
    </row>
    <row r="56" spans="1:239">
      <c r="A56" s="66" t="s">
        <v>119</v>
      </c>
      <c r="B56" s="66"/>
      <c r="C56" s="66"/>
    </row>
    <row r="57" spans="1:239">
      <c r="A57" s="66" t="s">
        <v>120</v>
      </c>
      <c r="B57" s="66"/>
      <c r="C57" s="66"/>
    </row>
    <row r="58" spans="1:239">
      <c r="A58" s="66" t="s">
        <v>121</v>
      </c>
      <c r="B58" s="66"/>
      <c r="C58" s="66"/>
    </row>
    <row r="59" spans="1:239">
      <c r="A59" s="66" t="s">
        <v>122</v>
      </c>
      <c r="B59" s="66"/>
      <c r="C59" s="66"/>
    </row>
    <row r="60" spans="1:239">
      <c r="A60" s="66" t="s">
        <v>123</v>
      </c>
      <c r="B60" s="66"/>
      <c r="C60" s="66"/>
    </row>
    <row r="61" spans="1:239">
      <c r="A61" s="66" t="s">
        <v>369</v>
      </c>
      <c r="B61" s="66"/>
      <c r="C61" s="66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</row>
    <row r="62" spans="1:239">
      <c r="A62" s="66" t="s">
        <v>340</v>
      </c>
      <c r="B62" s="66"/>
      <c r="C62" s="66"/>
    </row>
    <row r="63" spans="1:239">
      <c r="A63" s="66" t="s">
        <v>341</v>
      </c>
      <c r="B63" s="66"/>
      <c r="C63" s="66"/>
    </row>
    <row r="64" spans="1:239">
      <c r="A64" s="11" t="s">
        <v>380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1:13">
      <c r="A65" s="66" t="s">
        <v>381</v>
      </c>
      <c r="B65" s="66"/>
      <c r="C65" s="66"/>
    </row>
    <row r="67" spans="1:13" ht="12.75">
      <c r="A67" s="78" t="s">
        <v>125</v>
      </c>
      <c r="B67" s="77"/>
    </row>
    <row r="69" spans="1:13">
      <c r="A69" s="66" t="s">
        <v>357</v>
      </c>
      <c r="B69" s="66"/>
      <c r="C69" s="66"/>
      <c r="D69" s="66"/>
      <c r="E69" s="66"/>
      <c r="F69" s="66"/>
    </row>
    <row r="71" spans="1:13" ht="31.5">
      <c r="A71" s="67" t="s">
        <v>6</v>
      </c>
      <c r="B71" s="67" t="s">
        <v>43</v>
      </c>
      <c r="C71" s="67" t="s">
        <v>45</v>
      </c>
      <c r="D71" s="67" t="s">
        <v>47</v>
      </c>
      <c r="E71" s="67" t="s">
        <v>129</v>
      </c>
      <c r="F71" s="67" t="s">
        <v>66</v>
      </c>
      <c r="G71" s="67" t="s">
        <v>136</v>
      </c>
      <c r="H71" s="67" t="s">
        <v>99</v>
      </c>
      <c r="I71" s="67" t="s">
        <v>138</v>
      </c>
      <c r="J71" s="67" t="s">
        <v>102</v>
      </c>
      <c r="K71" s="67" t="s">
        <v>140</v>
      </c>
      <c r="L71" s="67" t="s">
        <v>104</v>
      </c>
      <c r="M71" s="67" t="s">
        <v>106</v>
      </c>
    </row>
    <row r="72" spans="1:13">
      <c r="A72" s="68" t="s">
        <v>7</v>
      </c>
      <c r="B72" s="68" t="s">
        <v>44</v>
      </c>
      <c r="C72" s="68" t="s">
        <v>46</v>
      </c>
      <c r="D72" s="68" t="s">
        <v>48</v>
      </c>
      <c r="E72" s="68" t="s">
        <v>55</v>
      </c>
      <c r="F72" s="68" t="s">
        <v>67</v>
      </c>
      <c r="G72" s="68" t="s">
        <v>83</v>
      </c>
      <c r="H72" s="68" t="s">
        <v>100</v>
      </c>
      <c r="I72" s="68" t="s">
        <v>101</v>
      </c>
      <c r="J72" s="68" t="s">
        <v>139</v>
      </c>
      <c r="K72" s="68" t="s">
        <v>103</v>
      </c>
      <c r="L72" s="68" t="s">
        <v>105</v>
      </c>
      <c r="M72" s="68" t="s">
        <v>107</v>
      </c>
    </row>
    <row r="73" spans="1:13">
      <c r="A73" s="50" t="s">
        <v>8</v>
      </c>
      <c r="B73" s="14"/>
      <c r="C73" s="14"/>
      <c r="D73" s="50" t="s">
        <v>52</v>
      </c>
      <c r="E73" s="50" t="s">
        <v>56</v>
      </c>
      <c r="F73" s="50" t="s">
        <v>370</v>
      </c>
      <c r="G73" s="79">
        <v>384</v>
      </c>
      <c r="H73" s="12"/>
      <c r="I73" s="23"/>
      <c r="J73" s="13"/>
      <c r="K73" s="23"/>
      <c r="L73" s="19"/>
      <c r="M73" s="50" t="s">
        <v>109</v>
      </c>
    </row>
    <row r="74" spans="1:13">
      <c r="A74" s="50" t="s">
        <v>9</v>
      </c>
      <c r="B74" s="14"/>
      <c r="C74" s="14"/>
      <c r="D74" s="50" t="s">
        <v>51</v>
      </c>
      <c r="E74" s="50" t="s">
        <v>56</v>
      </c>
      <c r="F74" s="50" t="s">
        <v>371</v>
      </c>
      <c r="G74" s="79">
        <v>120</v>
      </c>
      <c r="H74" s="12"/>
      <c r="I74" s="23"/>
      <c r="J74" s="13"/>
      <c r="K74" s="23"/>
      <c r="L74" s="19"/>
      <c r="M74" s="50" t="s">
        <v>108</v>
      </c>
    </row>
    <row r="75" spans="1:13">
      <c r="A75" s="50" t="s">
        <v>10</v>
      </c>
      <c r="B75" s="75"/>
      <c r="C75" s="14"/>
      <c r="D75" s="50" t="s">
        <v>50</v>
      </c>
      <c r="E75" s="50" t="s">
        <v>56</v>
      </c>
      <c r="F75" s="50" t="s">
        <v>133</v>
      </c>
      <c r="G75" s="79">
        <v>192</v>
      </c>
      <c r="H75" s="12"/>
      <c r="I75" s="23"/>
      <c r="J75" s="13"/>
      <c r="K75" s="23"/>
      <c r="L75" s="19"/>
      <c r="M75" s="50" t="s">
        <v>108</v>
      </c>
    </row>
    <row r="76" spans="1:13">
      <c r="A76" s="50" t="s">
        <v>11</v>
      </c>
      <c r="B76" s="14"/>
      <c r="C76" s="14"/>
      <c r="D76" s="50" t="s">
        <v>49</v>
      </c>
      <c r="E76" s="50" t="s">
        <v>56</v>
      </c>
      <c r="F76" s="50" t="s">
        <v>133</v>
      </c>
      <c r="G76" s="79">
        <v>12</v>
      </c>
      <c r="H76" s="12"/>
      <c r="I76" s="23"/>
      <c r="J76" s="13"/>
      <c r="K76" s="23"/>
      <c r="L76" s="19"/>
      <c r="M76" s="50" t="s">
        <v>108</v>
      </c>
    </row>
    <row r="77" spans="1:13">
      <c r="A77" s="50" t="s">
        <v>12</v>
      </c>
      <c r="B77" s="14"/>
      <c r="C77" s="14"/>
      <c r="D77" s="50" t="s">
        <v>54</v>
      </c>
      <c r="E77" s="50" t="s">
        <v>56</v>
      </c>
      <c r="F77" s="50" t="s">
        <v>372</v>
      </c>
      <c r="G77" s="79">
        <v>48</v>
      </c>
      <c r="H77" s="12"/>
      <c r="I77" s="23"/>
      <c r="J77" s="13"/>
      <c r="K77" s="23"/>
      <c r="L77" s="19"/>
      <c r="M77" s="50" t="s">
        <v>108</v>
      </c>
    </row>
    <row r="78" spans="1:13">
      <c r="A78" s="50" t="s">
        <v>13</v>
      </c>
      <c r="B78" s="14"/>
      <c r="C78" s="14"/>
      <c r="D78" s="50" t="s">
        <v>52</v>
      </c>
      <c r="E78" s="50" t="s">
        <v>57</v>
      </c>
      <c r="F78" s="22" t="s">
        <v>373</v>
      </c>
      <c r="G78" s="79">
        <v>48</v>
      </c>
      <c r="H78" s="12"/>
      <c r="I78" s="23"/>
      <c r="J78" s="13"/>
      <c r="K78" s="23"/>
      <c r="L78" s="19"/>
      <c r="M78" s="50" t="s">
        <v>108</v>
      </c>
    </row>
    <row r="79" spans="1:13">
      <c r="A79" s="50" t="s">
        <v>14</v>
      </c>
      <c r="B79" s="14"/>
      <c r="C79" s="14"/>
      <c r="D79" s="50">
        <v>1</v>
      </c>
      <c r="E79" s="50" t="s">
        <v>56</v>
      </c>
      <c r="F79" s="22" t="s">
        <v>351</v>
      </c>
      <c r="G79" s="79">
        <v>36</v>
      </c>
      <c r="H79" s="12"/>
      <c r="I79" s="23"/>
      <c r="J79" s="13"/>
      <c r="K79" s="23"/>
      <c r="L79" s="19"/>
      <c r="M79" s="50" t="s">
        <v>108</v>
      </c>
    </row>
    <row r="80" spans="1:13">
      <c r="A80" s="50" t="s">
        <v>15</v>
      </c>
      <c r="B80" s="14"/>
      <c r="C80" s="14"/>
      <c r="D80" s="50">
        <v>0</v>
      </c>
      <c r="E80" s="50" t="s">
        <v>56</v>
      </c>
      <c r="F80" s="22" t="s">
        <v>352</v>
      </c>
      <c r="G80" s="79">
        <v>36</v>
      </c>
      <c r="H80" s="12"/>
      <c r="I80" s="23"/>
      <c r="J80" s="13"/>
      <c r="K80" s="23"/>
      <c r="L80" s="19"/>
      <c r="M80" s="50" t="s">
        <v>108</v>
      </c>
    </row>
    <row r="81" spans="1:13">
      <c r="A81" s="83" t="s">
        <v>329</v>
      </c>
      <c r="B81" s="84"/>
      <c r="C81" s="84"/>
      <c r="D81" s="84"/>
      <c r="E81" s="84"/>
      <c r="F81" s="84"/>
      <c r="G81" s="84"/>
      <c r="H81" s="85"/>
      <c r="I81" s="70"/>
      <c r="J81" s="71"/>
      <c r="K81" s="70"/>
      <c r="L81" s="71"/>
      <c r="M81" s="71"/>
    </row>
    <row r="83" spans="1:13">
      <c r="A83" s="66" t="s">
        <v>114</v>
      </c>
      <c r="B83" s="66"/>
      <c r="C83" s="66"/>
    </row>
    <row r="84" spans="1:13">
      <c r="A84" s="66" t="s">
        <v>141</v>
      </c>
      <c r="B84" s="66"/>
      <c r="C84" s="66"/>
    </row>
    <row r="85" spans="1:13">
      <c r="A85" s="66" t="s">
        <v>116</v>
      </c>
      <c r="B85" s="66"/>
      <c r="C85" s="66"/>
    </row>
    <row r="86" spans="1:13">
      <c r="A86" s="66" t="s">
        <v>117</v>
      </c>
      <c r="B86" s="66"/>
      <c r="C86" s="66"/>
    </row>
    <row r="87" spans="1:13">
      <c r="A87" s="66" t="s">
        <v>118</v>
      </c>
      <c r="B87" s="66"/>
      <c r="C87" s="66"/>
    </row>
    <row r="88" spans="1:13">
      <c r="A88" s="66" t="s">
        <v>142</v>
      </c>
      <c r="B88" s="66"/>
      <c r="C88" s="66"/>
    </row>
    <row r="89" spans="1:13">
      <c r="A89" s="66" t="s">
        <v>121</v>
      </c>
      <c r="B89" s="66"/>
      <c r="C89" s="66"/>
    </row>
    <row r="90" spans="1:13">
      <c r="A90" s="66" t="s">
        <v>143</v>
      </c>
      <c r="B90" s="66"/>
      <c r="C90" s="66"/>
    </row>
    <row r="91" spans="1:13">
      <c r="A91" s="66" t="s">
        <v>144</v>
      </c>
      <c r="B91" s="66"/>
      <c r="C91" s="66"/>
    </row>
    <row r="92" spans="1:13">
      <c r="A92" s="66" t="s">
        <v>145</v>
      </c>
      <c r="B92" s="66"/>
      <c r="C92" s="66"/>
    </row>
    <row r="93" spans="1:13">
      <c r="A93" s="66" t="s">
        <v>369</v>
      </c>
      <c r="B93" s="66"/>
      <c r="C93" s="66"/>
    </row>
    <row r="94" spans="1:13">
      <c r="A94" s="66" t="s">
        <v>340</v>
      </c>
      <c r="B94" s="66"/>
      <c r="C94" s="66"/>
    </row>
    <row r="95" spans="1:13">
      <c r="A95" s="66" t="s">
        <v>341</v>
      </c>
      <c r="B95" s="66"/>
      <c r="C95" s="66"/>
    </row>
    <row r="96" spans="1:13">
      <c r="A96" s="73" t="s">
        <v>342</v>
      </c>
      <c r="B96" s="66"/>
      <c r="C96" s="66"/>
    </row>
    <row r="97" spans="1:13" ht="10.5" customHeight="1">
      <c r="A97" s="11" t="s">
        <v>380</v>
      </c>
      <c r="B97" s="66"/>
      <c r="C97" s="66"/>
    </row>
    <row r="98" spans="1:13">
      <c r="A98" s="66" t="s">
        <v>384</v>
      </c>
      <c r="B98" s="66"/>
      <c r="C98" s="66"/>
    </row>
    <row r="99" spans="1:13">
      <c r="A99" s="66" t="s">
        <v>385</v>
      </c>
      <c r="B99" s="66"/>
      <c r="C99" s="66"/>
    </row>
    <row r="100" spans="1:13">
      <c r="A100" s="66"/>
      <c r="B100" s="66"/>
      <c r="C100" s="66"/>
    </row>
    <row r="101" spans="1:13" ht="2.25" customHeight="1"/>
    <row r="102" spans="1:13" ht="12.75">
      <c r="A102" s="78" t="s">
        <v>148</v>
      </c>
      <c r="B102" s="77"/>
    </row>
    <row r="104" spans="1:13">
      <c r="A104" s="66" t="s">
        <v>149</v>
      </c>
    </row>
    <row r="105" spans="1:13" ht="12.75">
      <c r="A105" s="66" t="s">
        <v>356</v>
      </c>
      <c r="I105" s="76"/>
    </row>
    <row r="106" spans="1:13">
      <c r="A106" s="66" t="s">
        <v>343</v>
      </c>
    </row>
    <row r="108" spans="1:13" ht="31.5">
      <c r="A108" s="67" t="s">
        <v>6</v>
      </c>
      <c r="B108" s="67" t="s">
        <v>43</v>
      </c>
      <c r="C108" s="67" t="s">
        <v>45</v>
      </c>
      <c r="D108" s="67" t="s">
        <v>47</v>
      </c>
      <c r="E108" s="67" t="s">
        <v>129</v>
      </c>
      <c r="F108" s="67" t="s">
        <v>66</v>
      </c>
      <c r="G108" s="67" t="s">
        <v>136</v>
      </c>
      <c r="H108" s="67" t="s">
        <v>99</v>
      </c>
      <c r="I108" s="67" t="s">
        <v>138</v>
      </c>
      <c r="J108" s="67" t="s">
        <v>102</v>
      </c>
      <c r="K108" s="67" t="s">
        <v>140</v>
      </c>
      <c r="L108" s="67" t="s">
        <v>104</v>
      </c>
      <c r="M108" s="67" t="s">
        <v>106</v>
      </c>
    </row>
    <row r="109" spans="1:13">
      <c r="A109" s="68" t="s">
        <v>7</v>
      </c>
      <c r="B109" s="68" t="s">
        <v>44</v>
      </c>
      <c r="C109" s="68" t="s">
        <v>46</v>
      </c>
      <c r="D109" s="68" t="s">
        <v>48</v>
      </c>
      <c r="E109" s="68" t="s">
        <v>55</v>
      </c>
      <c r="F109" s="68" t="s">
        <v>67</v>
      </c>
      <c r="G109" s="68" t="s">
        <v>83</v>
      </c>
      <c r="H109" s="68" t="s">
        <v>100</v>
      </c>
      <c r="I109" s="68" t="s">
        <v>101</v>
      </c>
      <c r="J109" s="68" t="s">
        <v>139</v>
      </c>
      <c r="K109" s="68" t="s">
        <v>103</v>
      </c>
      <c r="L109" s="68" t="s">
        <v>105</v>
      </c>
      <c r="M109" s="68" t="s">
        <v>107</v>
      </c>
    </row>
    <row r="110" spans="1:13">
      <c r="A110" s="50" t="s">
        <v>8</v>
      </c>
      <c r="B110" s="16"/>
      <c r="C110" s="16"/>
      <c r="D110" s="50" t="s">
        <v>49</v>
      </c>
      <c r="E110" s="50" t="s">
        <v>64</v>
      </c>
      <c r="F110" s="50" t="s">
        <v>154</v>
      </c>
      <c r="G110" s="79">
        <v>96</v>
      </c>
      <c r="H110" s="23"/>
      <c r="I110" s="12"/>
      <c r="J110" s="13"/>
      <c r="K110" s="12"/>
      <c r="L110" s="19"/>
      <c r="M110" s="50" t="s">
        <v>108</v>
      </c>
    </row>
    <row r="111" spans="1:13">
      <c r="A111" s="50" t="s">
        <v>9</v>
      </c>
      <c r="B111" s="16"/>
      <c r="C111" s="16"/>
      <c r="D111" s="50" t="s">
        <v>51</v>
      </c>
      <c r="E111" s="50" t="s">
        <v>64</v>
      </c>
      <c r="F111" s="50" t="s">
        <v>374</v>
      </c>
      <c r="G111" s="79">
        <v>12</v>
      </c>
      <c r="H111" s="23"/>
      <c r="I111" s="23"/>
      <c r="J111" s="13"/>
      <c r="K111" s="23"/>
      <c r="L111" s="19"/>
      <c r="M111" s="50" t="s">
        <v>108</v>
      </c>
    </row>
    <row r="112" spans="1:13">
      <c r="A112" s="50" t="s">
        <v>10</v>
      </c>
      <c r="B112" s="16"/>
      <c r="C112" s="16"/>
      <c r="D112" s="50" t="s">
        <v>52</v>
      </c>
      <c r="E112" s="50" t="s">
        <v>153</v>
      </c>
      <c r="F112" s="50" t="s">
        <v>375</v>
      </c>
      <c r="G112" s="79">
        <v>240</v>
      </c>
      <c r="H112" s="23"/>
      <c r="I112" s="23"/>
      <c r="J112" s="13"/>
      <c r="K112" s="23"/>
      <c r="L112" s="19"/>
      <c r="M112" s="50" t="s">
        <v>108</v>
      </c>
    </row>
    <row r="113" spans="1:13">
      <c r="A113" s="50" t="s">
        <v>11</v>
      </c>
      <c r="B113" s="16"/>
      <c r="C113" s="16"/>
      <c r="D113" s="50" t="s">
        <v>54</v>
      </c>
      <c r="E113" s="50" t="s">
        <v>56</v>
      </c>
      <c r="F113" s="50" t="s">
        <v>75</v>
      </c>
      <c r="G113" s="79">
        <v>432</v>
      </c>
      <c r="H113" s="23"/>
      <c r="I113" s="23"/>
      <c r="J113" s="13"/>
      <c r="K113" s="23"/>
      <c r="L113" s="19"/>
      <c r="M113" s="50" t="s">
        <v>108</v>
      </c>
    </row>
    <row r="114" spans="1:13">
      <c r="A114" s="50" t="s">
        <v>12</v>
      </c>
      <c r="B114" s="15"/>
      <c r="C114" s="16"/>
      <c r="D114" s="50" t="s">
        <v>52</v>
      </c>
      <c r="E114" s="50" t="s">
        <v>362</v>
      </c>
      <c r="F114" s="50" t="s">
        <v>158</v>
      </c>
      <c r="G114" s="79">
        <v>36</v>
      </c>
      <c r="H114" s="12"/>
      <c r="I114" s="23"/>
      <c r="J114" s="13"/>
      <c r="K114" s="23"/>
      <c r="L114" s="19"/>
      <c r="M114" s="50" t="s">
        <v>108</v>
      </c>
    </row>
    <row r="115" spans="1:13">
      <c r="A115" s="50" t="s">
        <v>13</v>
      </c>
      <c r="B115" s="15"/>
      <c r="C115" s="16"/>
      <c r="D115" s="50" t="s">
        <v>50</v>
      </c>
      <c r="E115" s="50" t="s">
        <v>56</v>
      </c>
      <c r="F115" s="50" t="s">
        <v>159</v>
      </c>
      <c r="G115" s="79">
        <v>288</v>
      </c>
      <c r="H115" s="12"/>
      <c r="I115" s="23"/>
      <c r="J115" s="13"/>
      <c r="K115" s="23"/>
      <c r="L115" s="19"/>
      <c r="M115" s="50" t="s">
        <v>109</v>
      </c>
    </row>
    <row r="116" spans="1:13">
      <c r="A116" s="50" t="s">
        <v>14</v>
      </c>
      <c r="B116" s="16"/>
      <c r="C116" s="16"/>
      <c r="D116" s="50" t="s">
        <v>52</v>
      </c>
      <c r="E116" s="50" t="s">
        <v>57</v>
      </c>
      <c r="F116" s="50" t="s">
        <v>76</v>
      </c>
      <c r="G116" s="79">
        <v>1080</v>
      </c>
      <c r="H116" s="23"/>
      <c r="I116" s="23"/>
      <c r="J116" s="13"/>
      <c r="K116" s="23"/>
      <c r="L116" s="19"/>
      <c r="M116" s="50" t="s">
        <v>108</v>
      </c>
    </row>
    <row r="117" spans="1:13">
      <c r="A117" s="50" t="s">
        <v>15</v>
      </c>
      <c r="B117" s="16"/>
      <c r="C117" s="16"/>
      <c r="D117" s="50" t="s">
        <v>50</v>
      </c>
      <c r="E117" s="50" t="s">
        <v>56</v>
      </c>
      <c r="F117" s="50" t="s">
        <v>353</v>
      </c>
      <c r="G117" s="79">
        <v>12</v>
      </c>
      <c r="H117" s="23"/>
      <c r="I117" s="23"/>
      <c r="J117" s="13"/>
      <c r="K117" s="23"/>
      <c r="L117" s="19"/>
      <c r="M117" s="50" t="s">
        <v>108</v>
      </c>
    </row>
    <row r="118" spans="1:13">
      <c r="A118" s="83" t="s">
        <v>329</v>
      </c>
      <c r="B118" s="84"/>
      <c r="C118" s="84"/>
      <c r="D118" s="84"/>
      <c r="E118" s="84"/>
      <c r="F118" s="84"/>
      <c r="G118" s="84"/>
      <c r="H118" s="85"/>
      <c r="I118" s="70"/>
      <c r="J118" s="71"/>
      <c r="K118" s="70"/>
      <c r="L118" s="71"/>
      <c r="M118" s="71"/>
    </row>
    <row r="121" spans="1:13">
      <c r="A121" s="66" t="s">
        <v>114</v>
      </c>
      <c r="B121" s="66"/>
      <c r="C121" s="66"/>
      <c r="D121" s="66"/>
    </row>
    <row r="122" spans="1:13">
      <c r="A122" s="66" t="s">
        <v>115</v>
      </c>
      <c r="B122" s="66"/>
      <c r="C122" s="66"/>
      <c r="D122" s="66"/>
    </row>
    <row r="123" spans="1:13">
      <c r="A123" s="66" t="s">
        <v>116</v>
      </c>
      <c r="B123" s="66"/>
      <c r="C123" s="66"/>
      <c r="D123" s="66"/>
    </row>
    <row r="124" spans="1:13">
      <c r="A124" s="66" t="s">
        <v>117</v>
      </c>
      <c r="B124" s="66"/>
      <c r="C124" s="66"/>
      <c r="D124" s="66"/>
    </row>
    <row r="125" spans="1:13">
      <c r="A125" s="66" t="s">
        <v>118</v>
      </c>
      <c r="B125" s="66"/>
      <c r="C125" s="66"/>
      <c r="D125" s="66"/>
    </row>
    <row r="126" spans="1:13">
      <c r="A126" s="66" t="s">
        <v>121</v>
      </c>
      <c r="B126" s="66"/>
      <c r="C126" s="66"/>
      <c r="D126" s="66"/>
    </row>
    <row r="127" spans="1:13">
      <c r="A127" s="66" t="s">
        <v>122</v>
      </c>
      <c r="B127" s="66"/>
      <c r="C127" s="66"/>
      <c r="D127" s="66"/>
    </row>
    <row r="128" spans="1:13">
      <c r="A128" s="66" t="s">
        <v>164</v>
      </c>
      <c r="B128" s="66"/>
      <c r="C128" s="66"/>
      <c r="D128" s="66"/>
    </row>
    <row r="129" spans="1:5">
      <c r="A129" s="66" t="s">
        <v>142</v>
      </c>
      <c r="B129" s="66"/>
      <c r="C129" s="66"/>
      <c r="D129" s="66"/>
    </row>
    <row r="130" spans="1:5">
      <c r="A130" s="66" t="s">
        <v>165</v>
      </c>
      <c r="B130" s="66"/>
      <c r="C130" s="66"/>
      <c r="D130" s="66"/>
    </row>
    <row r="131" spans="1:5">
      <c r="A131" s="66" t="s">
        <v>369</v>
      </c>
      <c r="B131" s="66"/>
      <c r="C131" s="66"/>
      <c r="D131" s="66"/>
    </row>
    <row r="132" spans="1:5">
      <c r="A132" s="66" t="s">
        <v>340</v>
      </c>
      <c r="B132" s="66"/>
      <c r="C132" s="66"/>
      <c r="D132" s="66"/>
    </row>
    <row r="133" spans="1:5">
      <c r="A133" s="66" t="s">
        <v>341</v>
      </c>
      <c r="B133" s="66"/>
      <c r="C133" s="66"/>
      <c r="D133" s="66"/>
    </row>
    <row r="134" spans="1:5">
      <c r="A134" s="73" t="s">
        <v>342</v>
      </c>
      <c r="B134" s="66"/>
      <c r="C134" s="66"/>
      <c r="D134" s="66"/>
    </row>
    <row r="135" spans="1:5">
      <c r="A135" s="11" t="s">
        <v>386</v>
      </c>
      <c r="B135" s="66"/>
      <c r="C135" s="66"/>
      <c r="D135" s="66"/>
    </row>
    <row r="136" spans="1:5">
      <c r="A136" s="66" t="s">
        <v>387</v>
      </c>
      <c r="B136" s="66"/>
      <c r="C136" s="66"/>
      <c r="D136" s="66"/>
    </row>
    <row r="137" spans="1:5">
      <c r="A137" s="66" t="s">
        <v>389</v>
      </c>
      <c r="B137" s="66"/>
      <c r="C137" s="66"/>
      <c r="D137" s="66"/>
    </row>
    <row r="138" spans="1:5">
      <c r="A138" s="66" t="s">
        <v>388</v>
      </c>
      <c r="B138" s="66"/>
      <c r="C138" s="66"/>
      <c r="D138" s="66"/>
    </row>
    <row r="139" spans="1:5">
      <c r="A139" s="66"/>
      <c r="B139" s="66"/>
      <c r="C139" s="66"/>
      <c r="D139" s="66"/>
    </row>
    <row r="140" spans="1:5" ht="1.5" customHeight="1"/>
    <row r="141" spans="1:5" hidden="1"/>
    <row r="142" spans="1:5" ht="12.75">
      <c r="A142" s="78" t="s">
        <v>169</v>
      </c>
      <c r="B142" s="77"/>
    </row>
    <row r="144" spans="1:5">
      <c r="A144" s="66" t="s">
        <v>349</v>
      </c>
      <c r="B144" s="66"/>
      <c r="C144" s="66"/>
      <c r="D144" s="66"/>
      <c r="E144" s="66"/>
    </row>
    <row r="145" spans="1:13">
      <c r="A145" s="66" t="s">
        <v>350</v>
      </c>
      <c r="B145" s="66"/>
      <c r="C145" s="66"/>
      <c r="D145" s="66"/>
      <c r="E145" s="66"/>
    </row>
    <row r="147" spans="1:13" ht="31.5">
      <c r="A147" s="67" t="s">
        <v>6</v>
      </c>
      <c r="B147" s="67" t="s">
        <v>43</v>
      </c>
      <c r="C147" s="67" t="s">
        <v>45</v>
      </c>
      <c r="D147" s="67" t="s">
        <v>47</v>
      </c>
      <c r="E147" s="67" t="s">
        <v>129</v>
      </c>
      <c r="F147" s="67" t="s">
        <v>66</v>
      </c>
      <c r="G147" s="67" t="s">
        <v>136</v>
      </c>
      <c r="H147" s="67" t="s">
        <v>99</v>
      </c>
      <c r="I147" s="67" t="s">
        <v>138</v>
      </c>
      <c r="J147" s="67" t="s">
        <v>102</v>
      </c>
      <c r="K147" s="67" t="s">
        <v>140</v>
      </c>
      <c r="L147" s="67" t="s">
        <v>104</v>
      </c>
      <c r="M147" s="67" t="s">
        <v>106</v>
      </c>
    </row>
    <row r="148" spans="1:13">
      <c r="A148" s="68" t="s">
        <v>7</v>
      </c>
      <c r="B148" s="68" t="s">
        <v>44</v>
      </c>
      <c r="C148" s="68" t="s">
        <v>46</v>
      </c>
      <c r="D148" s="68" t="s">
        <v>48</v>
      </c>
      <c r="E148" s="68" t="s">
        <v>55</v>
      </c>
      <c r="F148" s="68" t="s">
        <v>67</v>
      </c>
      <c r="G148" s="68" t="s">
        <v>83</v>
      </c>
      <c r="H148" s="68" t="s">
        <v>100</v>
      </c>
      <c r="I148" s="68" t="s">
        <v>101</v>
      </c>
      <c r="J148" s="68" t="s">
        <v>139</v>
      </c>
      <c r="K148" s="68" t="s">
        <v>103</v>
      </c>
      <c r="L148" s="68" t="s">
        <v>105</v>
      </c>
      <c r="M148" s="68" t="s">
        <v>107</v>
      </c>
    </row>
    <row r="149" spans="1:13">
      <c r="A149" s="50" t="s">
        <v>8</v>
      </c>
      <c r="B149" s="27"/>
      <c r="C149" s="27"/>
      <c r="D149" s="50" t="s">
        <v>50</v>
      </c>
      <c r="E149" s="50" t="s">
        <v>57</v>
      </c>
      <c r="F149" s="50" t="s">
        <v>178</v>
      </c>
      <c r="G149" s="79">
        <v>48</v>
      </c>
      <c r="H149" s="23"/>
      <c r="I149" s="23"/>
      <c r="J149" s="13"/>
      <c r="K149" s="23"/>
      <c r="L149" s="19"/>
      <c r="M149" s="50" t="s">
        <v>108</v>
      </c>
    </row>
    <row r="150" spans="1:13">
      <c r="A150" s="50" t="s">
        <v>9</v>
      </c>
      <c r="B150" s="27"/>
      <c r="C150" s="27"/>
      <c r="D150" s="50" t="s">
        <v>51</v>
      </c>
      <c r="E150" s="50" t="s">
        <v>61</v>
      </c>
      <c r="F150" s="50" t="s">
        <v>80</v>
      </c>
      <c r="G150" s="79">
        <v>12</v>
      </c>
      <c r="H150" s="23"/>
      <c r="I150" s="23"/>
      <c r="J150" s="13"/>
      <c r="K150" s="23"/>
      <c r="L150" s="19"/>
      <c r="M150" s="50" t="s">
        <v>108</v>
      </c>
    </row>
    <row r="151" spans="1:13">
      <c r="A151" s="50" t="s">
        <v>10</v>
      </c>
      <c r="B151" s="27"/>
      <c r="C151" s="27"/>
      <c r="D151" s="50" t="s">
        <v>49</v>
      </c>
      <c r="E151" s="50" t="s">
        <v>61</v>
      </c>
      <c r="F151" s="50" t="s">
        <v>80</v>
      </c>
      <c r="G151" s="79">
        <v>288</v>
      </c>
      <c r="H151" s="23"/>
      <c r="I151" s="23"/>
      <c r="J151" s="13"/>
      <c r="K151" s="23"/>
      <c r="L151" s="19"/>
      <c r="M151" s="50" t="s">
        <v>108</v>
      </c>
    </row>
    <row r="152" spans="1:13">
      <c r="A152" s="50" t="s">
        <v>11</v>
      </c>
      <c r="B152" s="27"/>
      <c r="C152" s="27"/>
      <c r="D152" s="50" t="s">
        <v>50</v>
      </c>
      <c r="E152" s="50" t="s">
        <v>61</v>
      </c>
      <c r="F152" s="50" t="s">
        <v>179</v>
      </c>
      <c r="G152" s="79">
        <v>192</v>
      </c>
      <c r="H152" s="23"/>
      <c r="I152" s="23"/>
      <c r="J152" s="13"/>
      <c r="K152" s="23"/>
      <c r="L152" s="19"/>
      <c r="M152" s="50" t="s">
        <v>108</v>
      </c>
    </row>
    <row r="153" spans="1:13">
      <c r="A153" s="50" t="s">
        <v>12</v>
      </c>
      <c r="B153" s="27"/>
      <c r="C153" s="27"/>
      <c r="D153" s="50" t="s">
        <v>173</v>
      </c>
      <c r="E153" s="50" t="s">
        <v>363</v>
      </c>
      <c r="F153" s="50" t="s">
        <v>180</v>
      </c>
      <c r="G153" s="79">
        <v>24</v>
      </c>
      <c r="H153" s="23"/>
      <c r="I153" s="23"/>
      <c r="J153" s="13"/>
      <c r="K153" s="23"/>
      <c r="L153" s="19"/>
      <c r="M153" s="50" t="s">
        <v>108</v>
      </c>
    </row>
    <row r="154" spans="1:13">
      <c r="A154" s="50" t="s">
        <v>13</v>
      </c>
      <c r="B154" s="27"/>
      <c r="C154" s="27"/>
      <c r="D154" s="50" t="s">
        <v>54</v>
      </c>
      <c r="E154" s="50" t="s">
        <v>57</v>
      </c>
      <c r="F154" s="50" t="s">
        <v>346</v>
      </c>
      <c r="G154" s="79">
        <v>12</v>
      </c>
      <c r="H154" s="23"/>
      <c r="I154" s="23"/>
      <c r="J154" s="13"/>
      <c r="K154" s="23"/>
      <c r="L154" s="19"/>
      <c r="M154" s="50" t="s">
        <v>108</v>
      </c>
    </row>
    <row r="155" spans="1:13">
      <c r="A155" s="50" t="s">
        <v>14</v>
      </c>
      <c r="B155" s="27"/>
      <c r="C155" s="27"/>
      <c r="D155" s="50" t="s">
        <v>345</v>
      </c>
      <c r="E155" s="50" t="s">
        <v>57</v>
      </c>
      <c r="F155" s="50" t="s">
        <v>347</v>
      </c>
      <c r="G155" s="79">
        <v>12</v>
      </c>
      <c r="H155" s="23"/>
      <c r="I155" s="23"/>
      <c r="J155" s="13"/>
      <c r="K155" s="23"/>
      <c r="L155" s="19"/>
      <c r="M155" s="50" t="s">
        <v>108</v>
      </c>
    </row>
    <row r="156" spans="1:13">
      <c r="A156" s="50" t="s">
        <v>15</v>
      </c>
      <c r="B156" s="27"/>
      <c r="C156" s="27"/>
      <c r="D156" s="50" t="s">
        <v>174</v>
      </c>
      <c r="E156" s="50" t="s">
        <v>176</v>
      </c>
      <c r="F156" s="50" t="s">
        <v>181</v>
      </c>
      <c r="G156" s="79">
        <v>24</v>
      </c>
      <c r="H156" s="23"/>
      <c r="I156" s="23"/>
      <c r="J156" s="13"/>
      <c r="K156" s="23"/>
      <c r="L156" s="19"/>
      <c r="M156" s="50" t="s">
        <v>108</v>
      </c>
    </row>
    <row r="157" spans="1:13">
      <c r="A157" s="50" t="s">
        <v>16</v>
      </c>
      <c r="B157" s="27"/>
      <c r="C157" s="27"/>
      <c r="D157" s="50" t="s">
        <v>51</v>
      </c>
      <c r="E157" s="50" t="s">
        <v>61</v>
      </c>
      <c r="F157" s="50" t="s">
        <v>80</v>
      </c>
      <c r="G157" s="79">
        <v>12</v>
      </c>
      <c r="H157" s="23"/>
      <c r="I157" s="23"/>
      <c r="J157" s="13"/>
      <c r="K157" s="23"/>
      <c r="L157" s="19"/>
      <c r="M157" s="50" t="s">
        <v>108</v>
      </c>
    </row>
    <row r="158" spans="1:13">
      <c r="A158" s="50" t="s">
        <v>17</v>
      </c>
      <c r="B158" s="27"/>
      <c r="C158" s="27"/>
      <c r="D158" s="50" t="s">
        <v>53</v>
      </c>
      <c r="E158" s="50" t="s">
        <v>176</v>
      </c>
      <c r="F158" s="50" t="s">
        <v>361</v>
      </c>
      <c r="G158" s="79">
        <v>24</v>
      </c>
      <c r="H158" s="23"/>
      <c r="I158" s="23"/>
      <c r="J158" s="13"/>
      <c r="K158" s="23"/>
      <c r="L158" s="19"/>
      <c r="M158" s="50" t="s">
        <v>108</v>
      </c>
    </row>
    <row r="159" spans="1:13">
      <c r="A159" s="50" t="s">
        <v>18</v>
      </c>
      <c r="B159" s="27"/>
      <c r="C159" s="27"/>
      <c r="D159" s="50" t="s">
        <v>51</v>
      </c>
      <c r="E159" s="50" t="s">
        <v>376</v>
      </c>
      <c r="F159" s="50"/>
      <c r="G159" s="79">
        <v>48</v>
      </c>
      <c r="H159" s="23"/>
      <c r="I159" s="23"/>
      <c r="J159" s="13"/>
      <c r="K159" s="23"/>
      <c r="L159" s="19"/>
      <c r="M159" s="50" t="s">
        <v>108</v>
      </c>
    </row>
    <row r="160" spans="1:13">
      <c r="A160" s="50" t="s">
        <v>19</v>
      </c>
      <c r="B160" s="27"/>
      <c r="C160" s="27"/>
      <c r="D160" s="50" t="s">
        <v>53</v>
      </c>
      <c r="E160" s="50" t="s">
        <v>175</v>
      </c>
      <c r="F160" s="50" t="s">
        <v>377</v>
      </c>
      <c r="G160" s="79">
        <v>120</v>
      </c>
      <c r="H160" s="23"/>
      <c r="I160" s="23"/>
      <c r="J160" s="13"/>
      <c r="K160" s="23"/>
      <c r="L160" s="19"/>
      <c r="M160" s="50" t="s">
        <v>108</v>
      </c>
    </row>
    <row r="161" spans="1:13">
      <c r="A161" s="50" t="s">
        <v>20</v>
      </c>
      <c r="B161" s="27"/>
      <c r="C161" s="27"/>
      <c r="D161" s="50" t="s">
        <v>49</v>
      </c>
      <c r="E161" s="50" t="s">
        <v>61</v>
      </c>
      <c r="F161" s="50" t="s">
        <v>378</v>
      </c>
      <c r="G161" s="79">
        <v>3480</v>
      </c>
      <c r="H161" s="23"/>
      <c r="I161" s="23"/>
      <c r="J161" s="13"/>
      <c r="K161" s="23"/>
      <c r="L161" s="19"/>
      <c r="M161" s="50" t="s">
        <v>108</v>
      </c>
    </row>
    <row r="162" spans="1:13">
      <c r="A162" s="50" t="s">
        <v>21</v>
      </c>
      <c r="B162" s="27"/>
      <c r="C162" s="27"/>
      <c r="D162" s="50" t="s">
        <v>50</v>
      </c>
      <c r="E162" s="50" t="s">
        <v>61</v>
      </c>
      <c r="F162" s="50" t="s">
        <v>378</v>
      </c>
      <c r="G162" s="79">
        <v>2880</v>
      </c>
      <c r="H162" s="23"/>
      <c r="I162" s="23"/>
      <c r="J162" s="13"/>
      <c r="K162" s="23"/>
      <c r="L162" s="19"/>
      <c r="M162" s="50" t="s">
        <v>108</v>
      </c>
    </row>
    <row r="163" spans="1:13">
      <c r="A163" s="50" t="s">
        <v>22</v>
      </c>
      <c r="B163" s="27"/>
      <c r="C163" s="27"/>
      <c r="D163" s="50" t="s">
        <v>54</v>
      </c>
      <c r="E163" s="50" t="s">
        <v>177</v>
      </c>
      <c r="F163" s="50" t="s">
        <v>344</v>
      </c>
      <c r="G163" s="79">
        <v>384</v>
      </c>
      <c r="H163" s="23"/>
      <c r="I163" s="23"/>
      <c r="J163" s="13"/>
      <c r="K163" s="23"/>
      <c r="L163" s="19"/>
      <c r="M163" s="50" t="s">
        <v>109</v>
      </c>
    </row>
    <row r="164" spans="1:13">
      <c r="A164" s="50" t="s">
        <v>23</v>
      </c>
      <c r="B164" s="27"/>
      <c r="C164" s="27"/>
      <c r="D164" s="50" t="s">
        <v>52</v>
      </c>
      <c r="E164" s="50" t="s">
        <v>175</v>
      </c>
      <c r="F164" s="50" t="s">
        <v>366</v>
      </c>
      <c r="G164" s="79">
        <v>36</v>
      </c>
      <c r="H164" s="23"/>
      <c r="I164" s="23"/>
      <c r="J164" s="13"/>
      <c r="K164" s="23"/>
      <c r="L164" s="19"/>
      <c r="M164" s="50" t="s">
        <v>108</v>
      </c>
    </row>
    <row r="165" spans="1:13">
      <c r="A165" s="50" t="s">
        <v>24</v>
      </c>
      <c r="B165" s="22"/>
      <c r="C165" s="27"/>
      <c r="D165" s="50" t="s">
        <v>49</v>
      </c>
      <c r="E165" s="50" t="s">
        <v>61</v>
      </c>
      <c r="F165" s="22" t="s">
        <v>185</v>
      </c>
      <c r="G165" s="79">
        <v>120</v>
      </c>
      <c r="H165" s="23"/>
      <c r="I165" s="23"/>
      <c r="J165" s="13"/>
      <c r="K165" s="23"/>
      <c r="L165" s="21"/>
      <c r="M165" s="50" t="s">
        <v>108</v>
      </c>
    </row>
    <row r="166" spans="1:13">
      <c r="A166" s="50" t="s">
        <v>25</v>
      </c>
      <c r="B166" s="22"/>
      <c r="C166" s="27"/>
      <c r="D166" s="50">
        <v>0</v>
      </c>
      <c r="E166" s="50" t="s">
        <v>57</v>
      </c>
      <c r="F166" s="22" t="s">
        <v>358</v>
      </c>
      <c r="G166" s="79">
        <v>1080</v>
      </c>
      <c r="H166" s="23"/>
      <c r="I166" s="23"/>
      <c r="J166" s="13"/>
      <c r="K166" s="23"/>
      <c r="L166" s="21"/>
      <c r="M166" s="50" t="s">
        <v>108</v>
      </c>
    </row>
    <row r="167" spans="1:13">
      <c r="A167" s="50" t="s">
        <v>26</v>
      </c>
      <c r="B167" s="22"/>
      <c r="C167" s="27"/>
      <c r="D167" s="50" t="s">
        <v>49</v>
      </c>
      <c r="E167" s="50" t="s">
        <v>61</v>
      </c>
      <c r="F167" s="22" t="s">
        <v>348</v>
      </c>
      <c r="G167" s="79">
        <v>48</v>
      </c>
      <c r="H167" s="23"/>
      <c r="I167" s="23"/>
      <c r="J167" s="13"/>
      <c r="K167" s="23"/>
      <c r="L167" s="21"/>
      <c r="M167" s="50" t="s">
        <v>108</v>
      </c>
    </row>
    <row r="168" spans="1:13">
      <c r="A168" s="83" t="s">
        <v>331</v>
      </c>
      <c r="B168" s="84"/>
      <c r="C168" s="84"/>
      <c r="D168" s="84"/>
      <c r="E168" s="84"/>
      <c r="F168" s="84"/>
      <c r="G168" s="84"/>
      <c r="H168" s="85"/>
      <c r="I168" s="70"/>
      <c r="J168" s="71"/>
      <c r="K168" s="70"/>
      <c r="L168" s="71"/>
      <c r="M168" s="71"/>
    </row>
    <row r="170" spans="1:13">
      <c r="A170" s="66" t="s">
        <v>114</v>
      </c>
      <c r="B170" s="66"/>
    </row>
    <row r="171" spans="1:13">
      <c r="A171" s="66" t="s">
        <v>141</v>
      </c>
      <c r="B171" s="66"/>
    </row>
    <row r="172" spans="1:13">
      <c r="A172" s="66" t="s">
        <v>116</v>
      </c>
      <c r="B172" s="66"/>
    </row>
    <row r="173" spans="1:13">
      <c r="A173" s="66" t="s">
        <v>117</v>
      </c>
      <c r="B173" s="66"/>
    </row>
    <row r="174" spans="1:13">
      <c r="A174" s="66" t="s">
        <v>118</v>
      </c>
      <c r="B174" s="66"/>
    </row>
    <row r="175" spans="1:13">
      <c r="A175" s="66" t="s">
        <v>189</v>
      </c>
      <c r="B175" s="66"/>
    </row>
    <row r="176" spans="1:13">
      <c r="A176" s="66" t="s">
        <v>190</v>
      </c>
      <c r="B176" s="66"/>
    </row>
    <row r="177" spans="1:2">
      <c r="A177" s="66" t="s">
        <v>191</v>
      </c>
      <c r="B177" s="66"/>
    </row>
    <row r="178" spans="1:2">
      <c r="A178" s="66" t="s">
        <v>192</v>
      </c>
      <c r="B178" s="66"/>
    </row>
    <row r="179" spans="1:2">
      <c r="A179" s="66" t="s">
        <v>142</v>
      </c>
      <c r="B179" s="66"/>
    </row>
    <row r="180" spans="1:2">
      <c r="A180" s="66" t="s">
        <v>369</v>
      </c>
      <c r="B180" s="66"/>
    </row>
    <row r="181" spans="1:2">
      <c r="A181" s="66" t="s">
        <v>340</v>
      </c>
      <c r="B181" s="66"/>
    </row>
    <row r="182" spans="1:2">
      <c r="A182" s="66" t="s">
        <v>341</v>
      </c>
      <c r="B182" s="66"/>
    </row>
    <row r="183" spans="1:2">
      <c r="A183" s="73" t="s">
        <v>342</v>
      </c>
      <c r="B183" s="66"/>
    </row>
    <row r="184" spans="1:2">
      <c r="A184" s="11" t="s">
        <v>390</v>
      </c>
      <c r="B184" s="66"/>
    </row>
    <row r="185" spans="1:2">
      <c r="A185" s="66" t="s">
        <v>382</v>
      </c>
      <c r="B185" s="66"/>
    </row>
    <row r="186" spans="1:2">
      <c r="A186" s="66" t="s">
        <v>389</v>
      </c>
      <c r="B186" s="66"/>
    </row>
    <row r="187" spans="1:2">
      <c r="A187" s="66" t="s">
        <v>383</v>
      </c>
      <c r="B187" s="66"/>
    </row>
    <row r="188" spans="1:2">
      <c r="A188" s="66"/>
      <c r="B188" s="66"/>
    </row>
    <row r="189" spans="1:2">
      <c r="A189" s="66"/>
      <c r="B189" s="66"/>
    </row>
  </sheetData>
  <mergeCells count="5">
    <mergeCell ref="A5:M5"/>
    <mergeCell ref="A168:H168"/>
    <mergeCell ref="A48:H48"/>
    <mergeCell ref="A81:H81"/>
    <mergeCell ref="A118:H118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5" orientation="landscape" r:id="rId1"/>
  <rowBreaks count="4" manualBreakCount="4">
    <brk id="36" max="12" man="1"/>
    <brk id="66" max="12" man="1"/>
    <brk id="100" min="1" max="12" man="1"/>
    <brk id="139" min="1" max="12" man="1"/>
  </rowBreaks>
  <ignoredErrors>
    <ignoredError sqref="D10:F11 A100:H100 B138:H138 A168:H173 D149:F149 D165:F165 A110:A113 A73:A78 D37 F31:F35 D28:D36 D39:F42 D38 D20:F21 D12:E19 D24:F27 D22:E23 D46:F47 D43:E43 A140:H141 B139:H139 A81:H92 A118:H130 B97:H97 D75:F76 D73:E74 D77:E77 A107:H107 B106:H106 B105:E105 G105:H105 D110:F110 D115:F115 D114 F114 D117 D111:E113 A146:H146 D156:F156 D150 D158:E158 D157 D151:E151 D160:E164 D159 D152 A149 D153 B143:H145 D44:F44 C142:H142 A109:H109 A148:H148 D116 F116 D78 F152 B98:H98 B99:H99 B135:H135 B136:H136 B137:H137 A102:H10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IL203"/>
  <sheetViews>
    <sheetView topLeftCell="M16" zoomScaleNormal="100" zoomScaleSheetLayoutView="70" workbookViewId="0">
      <selection activeCell="R49" sqref="R49"/>
    </sheetView>
  </sheetViews>
  <sheetFormatPr defaultRowHeight="11.25"/>
  <cols>
    <col min="1" max="1" width="4" style="2" customWidth="1"/>
    <col min="2" max="2" width="13.7109375" style="2" customWidth="1"/>
    <col min="3" max="3" width="14.140625" style="2" customWidth="1"/>
    <col min="4" max="4" width="8.28515625" style="2" customWidth="1"/>
    <col min="5" max="5" width="7.42578125" style="2" customWidth="1"/>
    <col min="6" max="6" width="45.7109375" style="2" customWidth="1"/>
    <col min="7" max="7" width="7.5703125" style="2" customWidth="1"/>
    <col min="8" max="8" width="14.140625" style="2" customWidth="1"/>
    <col min="9" max="9" width="12.42578125" style="2" customWidth="1"/>
    <col min="10" max="10" width="6.5703125" style="2" customWidth="1"/>
    <col min="11" max="11" width="13.28515625" style="2" customWidth="1"/>
    <col min="12" max="12" width="13.5703125" style="2" customWidth="1"/>
    <col min="13" max="13" width="9.85546875" style="2" customWidth="1"/>
    <col min="14" max="16" width="9.140625" style="2"/>
    <col min="17" max="17" width="14.140625" style="2" customWidth="1"/>
    <col min="18" max="18" width="11.42578125" style="2" customWidth="1"/>
    <col min="19" max="16384" width="9.140625" style="2"/>
  </cols>
  <sheetData>
    <row r="1" spans="1:17">
      <c r="A1" s="8" t="s">
        <v>0</v>
      </c>
    </row>
    <row r="2" spans="1:17">
      <c r="A2" s="8" t="s">
        <v>1</v>
      </c>
    </row>
    <row r="4" spans="1:17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Q4" s="10"/>
    </row>
    <row r="5" spans="1:17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Q5" s="10"/>
    </row>
    <row r="6" spans="1:17">
      <c r="A6" s="10" t="s">
        <v>4</v>
      </c>
      <c r="B6" s="10"/>
      <c r="C6" s="10"/>
      <c r="D6" s="10"/>
      <c r="E6" s="10"/>
      <c r="F6" s="10"/>
      <c r="G6" s="10"/>
      <c r="H6" s="10"/>
      <c r="I6" s="10"/>
      <c r="J6" s="10"/>
      <c r="K6" s="10"/>
      <c r="Q6" s="10"/>
    </row>
    <row r="7" spans="1:17">
      <c r="A7" s="10" t="s">
        <v>5</v>
      </c>
      <c r="B7" s="10"/>
      <c r="C7" s="10"/>
      <c r="D7" s="10"/>
      <c r="E7" s="10"/>
      <c r="F7" s="10"/>
      <c r="G7" s="10"/>
      <c r="H7" s="10"/>
      <c r="I7" s="10"/>
      <c r="J7" s="10"/>
      <c r="K7" s="10"/>
      <c r="Q7" s="10"/>
    </row>
    <row r="9" spans="1:17" ht="31.5">
      <c r="A9" s="4" t="s">
        <v>6</v>
      </c>
      <c r="B9" s="4" t="s">
        <v>43</v>
      </c>
      <c r="C9" s="4" t="s">
        <v>45</v>
      </c>
      <c r="D9" s="4" t="s">
        <v>47</v>
      </c>
      <c r="E9" s="4" t="s">
        <v>230</v>
      </c>
      <c r="F9" s="4" t="s">
        <v>66</v>
      </c>
      <c r="G9" s="4" t="s">
        <v>231</v>
      </c>
      <c r="H9" s="4" t="s">
        <v>99</v>
      </c>
      <c r="I9" s="4" t="s">
        <v>232</v>
      </c>
      <c r="J9" s="4" t="s">
        <v>102</v>
      </c>
      <c r="K9" s="4" t="s">
        <v>233</v>
      </c>
      <c r="L9" s="4" t="s">
        <v>104</v>
      </c>
    </row>
    <row r="10" spans="1:17">
      <c r="A10" s="3" t="s">
        <v>7</v>
      </c>
      <c r="B10" s="3" t="s">
        <v>9</v>
      </c>
      <c r="C10" s="3" t="s">
        <v>10</v>
      </c>
      <c r="D10" s="3" t="s">
        <v>11</v>
      </c>
      <c r="E10" s="3" t="s">
        <v>12</v>
      </c>
      <c r="F10" s="3" t="s">
        <v>13</v>
      </c>
      <c r="G10" s="3" t="s">
        <v>14</v>
      </c>
      <c r="H10" s="3" t="s">
        <v>15</v>
      </c>
      <c r="I10" s="3" t="s">
        <v>16</v>
      </c>
      <c r="J10" s="5"/>
      <c r="K10" s="3" t="s">
        <v>18</v>
      </c>
      <c r="L10" s="3" t="s">
        <v>19</v>
      </c>
    </row>
    <row r="11" spans="1:17">
      <c r="A11" s="5" t="s">
        <v>7</v>
      </c>
      <c r="B11" s="14" t="s">
        <v>318</v>
      </c>
      <c r="C11" s="14" t="s">
        <v>236</v>
      </c>
      <c r="D11" s="5" t="s">
        <v>49</v>
      </c>
      <c r="E11" s="5" t="s">
        <v>56</v>
      </c>
      <c r="F11" s="5" t="s">
        <v>68</v>
      </c>
      <c r="G11" s="5" t="s">
        <v>84</v>
      </c>
      <c r="H11" s="12">
        <v>16.600000000000001</v>
      </c>
      <c r="I11" s="12">
        <f>ROUND((G11*H11),2)</f>
        <v>2390.4</v>
      </c>
      <c r="J11" s="13">
        <v>0.08</v>
      </c>
      <c r="K11" s="12">
        <f>ROUND((I11+I11*J11),2)</f>
        <v>2581.63</v>
      </c>
      <c r="L11" s="14" t="s">
        <v>235</v>
      </c>
    </row>
    <row r="12" spans="1:17">
      <c r="A12" s="5" t="s">
        <v>9</v>
      </c>
      <c r="B12" s="15" t="s">
        <v>319</v>
      </c>
      <c r="C12" s="16" t="s">
        <v>236</v>
      </c>
      <c r="D12" s="5" t="s">
        <v>50</v>
      </c>
      <c r="E12" s="5" t="s">
        <v>56</v>
      </c>
      <c r="F12" s="5" t="s">
        <v>68</v>
      </c>
      <c r="G12" s="5" t="s">
        <v>85</v>
      </c>
      <c r="H12" s="12">
        <v>17.5</v>
      </c>
      <c r="I12" s="12">
        <f t="shared" ref="I12:I46" si="0">ROUND((G12*H12),2)</f>
        <v>6300</v>
      </c>
      <c r="J12" s="13">
        <v>0.08</v>
      </c>
      <c r="K12" s="12">
        <f t="shared" ref="K12:K46" si="1">ROUND((I12+I12*J12),2)</f>
        <v>6804</v>
      </c>
      <c r="L12" s="19" t="s">
        <v>235</v>
      </c>
    </row>
    <row r="13" spans="1:17">
      <c r="A13" s="5" t="s">
        <v>10</v>
      </c>
      <c r="B13" s="15" t="s">
        <v>237</v>
      </c>
      <c r="C13" s="16" t="s">
        <v>236</v>
      </c>
      <c r="D13" s="5" t="s">
        <v>49</v>
      </c>
      <c r="E13" s="5" t="s">
        <v>56</v>
      </c>
      <c r="F13" s="5" t="s">
        <v>69</v>
      </c>
      <c r="G13" s="5" t="s">
        <v>85</v>
      </c>
      <c r="H13" s="12">
        <v>16.899999999999999</v>
      </c>
      <c r="I13" s="12">
        <f t="shared" si="0"/>
        <v>6084</v>
      </c>
      <c r="J13" s="13">
        <v>0.08</v>
      </c>
      <c r="K13" s="12">
        <f t="shared" si="1"/>
        <v>6570.72</v>
      </c>
      <c r="L13" s="19" t="s">
        <v>235</v>
      </c>
    </row>
    <row r="14" spans="1:17">
      <c r="A14" s="5" t="s">
        <v>11</v>
      </c>
      <c r="B14" s="15" t="s">
        <v>238</v>
      </c>
      <c r="C14" s="16" t="s">
        <v>236</v>
      </c>
      <c r="D14" s="5" t="s">
        <v>51</v>
      </c>
      <c r="E14" s="5" t="s">
        <v>56</v>
      </c>
      <c r="F14" s="5" t="s">
        <v>70</v>
      </c>
      <c r="G14" s="5" t="s">
        <v>86</v>
      </c>
      <c r="H14" s="12">
        <v>17.8</v>
      </c>
      <c r="I14" s="12">
        <f t="shared" si="0"/>
        <v>19224</v>
      </c>
      <c r="J14" s="13">
        <v>0.08</v>
      </c>
      <c r="K14" s="12">
        <f t="shared" si="1"/>
        <v>20761.919999999998</v>
      </c>
      <c r="L14" s="19" t="s">
        <v>235</v>
      </c>
    </row>
    <row r="15" spans="1:17">
      <c r="A15" s="5" t="s">
        <v>12</v>
      </c>
      <c r="B15" s="15" t="s">
        <v>239</v>
      </c>
      <c r="C15" s="16" t="s">
        <v>236</v>
      </c>
      <c r="D15" s="5" t="s">
        <v>52</v>
      </c>
      <c r="E15" s="5" t="s">
        <v>56</v>
      </c>
      <c r="F15" s="5" t="s">
        <v>71</v>
      </c>
      <c r="G15" s="5" t="s">
        <v>86</v>
      </c>
      <c r="H15" s="12">
        <v>19.399999999999999</v>
      </c>
      <c r="I15" s="12">
        <f t="shared" si="0"/>
        <v>20952</v>
      </c>
      <c r="J15" s="13">
        <v>0.08</v>
      </c>
      <c r="K15" s="12">
        <f t="shared" si="1"/>
        <v>22628.16</v>
      </c>
      <c r="L15" s="19" t="s">
        <v>235</v>
      </c>
    </row>
    <row r="16" spans="1:17">
      <c r="A16" s="5" t="s">
        <v>13</v>
      </c>
      <c r="B16" s="15" t="s">
        <v>240</v>
      </c>
      <c r="C16" s="16" t="s">
        <v>236</v>
      </c>
      <c r="D16" s="5" t="s">
        <v>53</v>
      </c>
      <c r="E16" s="5" t="s">
        <v>56</v>
      </c>
      <c r="F16" s="5" t="s">
        <v>72</v>
      </c>
      <c r="G16" s="5" t="s">
        <v>86</v>
      </c>
      <c r="H16" s="12">
        <v>19.600000000000001</v>
      </c>
      <c r="I16" s="12">
        <f t="shared" si="0"/>
        <v>21168</v>
      </c>
      <c r="J16" s="13">
        <v>0.08</v>
      </c>
      <c r="K16" s="12">
        <f t="shared" si="1"/>
        <v>22861.439999999999</v>
      </c>
      <c r="L16" s="19" t="s">
        <v>235</v>
      </c>
    </row>
    <row r="17" spans="1:12">
      <c r="A17" s="5" t="s">
        <v>14</v>
      </c>
      <c r="B17" s="15" t="s">
        <v>241</v>
      </c>
      <c r="C17" s="16" t="s">
        <v>236</v>
      </c>
      <c r="D17" s="5" t="s">
        <v>49</v>
      </c>
      <c r="E17" s="5" t="s">
        <v>56</v>
      </c>
      <c r="F17" s="5" t="s">
        <v>70</v>
      </c>
      <c r="G17" s="5" t="s">
        <v>87</v>
      </c>
      <c r="H17" s="12">
        <v>17.399999999999999</v>
      </c>
      <c r="I17" s="12">
        <f t="shared" si="0"/>
        <v>626.4</v>
      </c>
      <c r="J17" s="13">
        <v>0.08</v>
      </c>
      <c r="K17" s="12">
        <f t="shared" si="1"/>
        <v>676.51</v>
      </c>
      <c r="L17" s="19" t="s">
        <v>235</v>
      </c>
    </row>
    <row r="18" spans="1:12">
      <c r="A18" s="5" t="s">
        <v>15</v>
      </c>
      <c r="B18" s="15" t="s">
        <v>242</v>
      </c>
      <c r="C18" s="16" t="s">
        <v>236</v>
      </c>
      <c r="D18" s="5" t="s">
        <v>51</v>
      </c>
      <c r="E18" s="5" t="s">
        <v>57</v>
      </c>
      <c r="F18" s="5" t="s">
        <v>73</v>
      </c>
      <c r="G18" s="5" t="s">
        <v>87</v>
      </c>
      <c r="H18" s="12">
        <v>19.399999999999999</v>
      </c>
      <c r="I18" s="12">
        <f t="shared" si="0"/>
        <v>698.4</v>
      </c>
      <c r="J18" s="13">
        <v>0.08</v>
      </c>
      <c r="K18" s="12">
        <f t="shared" si="1"/>
        <v>754.27</v>
      </c>
      <c r="L18" s="19" t="s">
        <v>235</v>
      </c>
    </row>
    <row r="19" spans="1:12">
      <c r="A19" s="5" t="s">
        <v>16</v>
      </c>
      <c r="B19" s="15" t="s">
        <v>243</v>
      </c>
      <c r="C19" s="16" t="s">
        <v>236</v>
      </c>
      <c r="D19" s="5" t="s">
        <v>49</v>
      </c>
      <c r="E19" s="5" t="s">
        <v>56</v>
      </c>
      <c r="F19" s="5" t="s">
        <v>71</v>
      </c>
      <c r="G19" s="5" t="s">
        <v>87</v>
      </c>
      <c r="H19" s="12">
        <v>16.399999999999999</v>
      </c>
      <c r="I19" s="12">
        <f t="shared" si="0"/>
        <v>590.4</v>
      </c>
      <c r="J19" s="13">
        <v>0.08</v>
      </c>
      <c r="K19" s="12">
        <f t="shared" si="1"/>
        <v>637.63</v>
      </c>
      <c r="L19" s="19" t="s">
        <v>235</v>
      </c>
    </row>
    <row r="20" spans="1:12">
      <c r="A20" s="5" t="s">
        <v>17</v>
      </c>
      <c r="B20" s="15" t="s">
        <v>244</v>
      </c>
      <c r="C20" s="16" t="s">
        <v>236</v>
      </c>
      <c r="D20" s="5" t="s">
        <v>51</v>
      </c>
      <c r="E20" s="5" t="s">
        <v>56</v>
      </c>
      <c r="F20" s="5" t="s">
        <v>71</v>
      </c>
      <c r="G20" s="5" t="s">
        <v>87</v>
      </c>
      <c r="H20" s="12">
        <v>17.7</v>
      </c>
      <c r="I20" s="12">
        <f t="shared" si="0"/>
        <v>637.20000000000005</v>
      </c>
      <c r="J20" s="13">
        <v>0.08</v>
      </c>
      <c r="K20" s="12">
        <f t="shared" si="1"/>
        <v>688.18</v>
      </c>
      <c r="L20" s="19" t="s">
        <v>235</v>
      </c>
    </row>
    <row r="21" spans="1:12">
      <c r="A21" s="5" t="s">
        <v>18</v>
      </c>
      <c r="B21" s="15" t="s">
        <v>245</v>
      </c>
      <c r="C21" s="16" t="s">
        <v>236</v>
      </c>
      <c r="D21" s="5" t="s">
        <v>51</v>
      </c>
      <c r="E21" s="5" t="s">
        <v>57</v>
      </c>
      <c r="F21" s="5" t="s">
        <v>74</v>
      </c>
      <c r="G21" s="5" t="s">
        <v>87</v>
      </c>
      <c r="H21" s="12">
        <v>13.2</v>
      </c>
      <c r="I21" s="12">
        <f t="shared" si="0"/>
        <v>475.2</v>
      </c>
      <c r="J21" s="13">
        <v>0.08</v>
      </c>
      <c r="K21" s="12">
        <f t="shared" si="1"/>
        <v>513.22</v>
      </c>
      <c r="L21" s="19" t="s">
        <v>235</v>
      </c>
    </row>
    <row r="22" spans="1:12">
      <c r="A22" s="5" t="s">
        <v>19</v>
      </c>
      <c r="B22" s="15" t="s">
        <v>246</v>
      </c>
      <c r="C22" s="16" t="s">
        <v>236</v>
      </c>
      <c r="D22" s="5" t="s">
        <v>54</v>
      </c>
      <c r="E22" s="5" t="s">
        <v>56</v>
      </c>
      <c r="F22" s="5" t="s">
        <v>75</v>
      </c>
      <c r="G22" s="5" t="s">
        <v>87</v>
      </c>
      <c r="H22" s="12">
        <v>15.6</v>
      </c>
      <c r="I22" s="12">
        <f t="shared" si="0"/>
        <v>561.6</v>
      </c>
      <c r="J22" s="13">
        <v>0.08</v>
      </c>
      <c r="K22" s="12">
        <f t="shared" si="1"/>
        <v>606.53</v>
      </c>
      <c r="L22" s="19" t="s">
        <v>235</v>
      </c>
    </row>
    <row r="23" spans="1:12">
      <c r="A23" s="5" t="s">
        <v>20</v>
      </c>
      <c r="B23" s="15" t="s">
        <v>247</v>
      </c>
      <c r="C23" s="16" t="s">
        <v>236</v>
      </c>
      <c r="D23" s="5" t="s">
        <v>50</v>
      </c>
      <c r="E23" s="5" t="s">
        <v>56</v>
      </c>
      <c r="F23" s="5" t="s">
        <v>69</v>
      </c>
      <c r="G23" s="5" t="s">
        <v>88</v>
      </c>
      <c r="H23" s="12">
        <v>17.3</v>
      </c>
      <c r="I23" s="12">
        <f t="shared" si="0"/>
        <v>1868.4</v>
      </c>
      <c r="J23" s="13">
        <v>0.08</v>
      </c>
      <c r="K23" s="12">
        <f t="shared" si="1"/>
        <v>2017.87</v>
      </c>
      <c r="L23" s="19" t="s">
        <v>235</v>
      </c>
    </row>
    <row r="24" spans="1:12">
      <c r="A24" s="5" t="s">
        <v>21</v>
      </c>
      <c r="B24" s="15" t="s">
        <v>248</v>
      </c>
      <c r="C24" s="16" t="s">
        <v>236</v>
      </c>
      <c r="D24" s="5" t="s">
        <v>52</v>
      </c>
      <c r="E24" s="5" t="s">
        <v>57</v>
      </c>
      <c r="F24" s="5" t="s">
        <v>76</v>
      </c>
      <c r="G24" s="5" t="s">
        <v>87</v>
      </c>
      <c r="H24" s="12">
        <v>19.8</v>
      </c>
      <c r="I24" s="12">
        <f t="shared" si="0"/>
        <v>712.8</v>
      </c>
      <c r="J24" s="13">
        <v>0.08</v>
      </c>
      <c r="K24" s="12">
        <f t="shared" si="1"/>
        <v>769.82</v>
      </c>
      <c r="L24" s="19" t="s">
        <v>235</v>
      </c>
    </row>
    <row r="25" spans="1:12">
      <c r="A25" s="5" t="s">
        <v>22</v>
      </c>
      <c r="B25" s="15" t="s">
        <v>249</v>
      </c>
      <c r="C25" s="16" t="s">
        <v>236</v>
      </c>
      <c r="D25" s="5" t="s">
        <v>49</v>
      </c>
      <c r="E25" s="5" t="s">
        <v>58</v>
      </c>
      <c r="F25" s="6"/>
      <c r="G25" s="5" t="s">
        <v>89</v>
      </c>
      <c r="H25" s="12">
        <v>21.9</v>
      </c>
      <c r="I25" s="12">
        <f t="shared" si="0"/>
        <v>6307.2</v>
      </c>
      <c r="J25" s="13">
        <v>0.08</v>
      </c>
      <c r="K25" s="12">
        <f t="shared" si="1"/>
        <v>6811.78</v>
      </c>
      <c r="L25" s="20" t="s">
        <v>235</v>
      </c>
    </row>
    <row r="26" spans="1:12">
      <c r="A26" s="5" t="s">
        <v>23</v>
      </c>
      <c r="B26" s="15" t="s">
        <v>250</v>
      </c>
      <c r="C26" s="16" t="s">
        <v>236</v>
      </c>
      <c r="D26" s="5" t="s">
        <v>50</v>
      </c>
      <c r="E26" s="5" t="s">
        <v>59</v>
      </c>
      <c r="F26" s="6"/>
      <c r="G26" s="5" t="s">
        <v>87</v>
      </c>
      <c r="H26" s="12">
        <v>18.600000000000001</v>
      </c>
      <c r="I26" s="12">
        <f t="shared" si="0"/>
        <v>669.6</v>
      </c>
      <c r="J26" s="13">
        <v>0.08</v>
      </c>
      <c r="K26" s="12">
        <f t="shared" si="1"/>
        <v>723.17</v>
      </c>
      <c r="L26" s="14" t="s">
        <v>235</v>
      </c>
    </row>
    <row r="27" spans="1:12">
      <c r="A27" s="5" t="s">
        <v>24</v>
      </c>
      <c r="B27" s="15" t="s">
        <v>251</v>
      </c>
      <c r="C27" s="16" t="s">
        <v>236</v>
      </c>
      <c r="D27" s="5" t="s">
        <v>50</v>
      </c>
      <c r="E27" s="5" t="s">
        <v>60</v>
      </c>
      <c r="F27" s="6"/>
      <c r="G27" s="5" t="s">
        <v>87</v>
      </c>
      <c r="H27" s="12">
        <v>12.12</v>
      </c>
      <c r="I27" s="12">
        <f t="shared" si="0"/>
        <v>436.32</v>
      </c>
      <c r="J27" s="13">
        <v>0.08</v>
      </c>
      <c r="K27" s="12">
        <f t="shared" si="1"/>
        <v>471.23</v>
      </c>
      <c r="L27" s="14" t="s">
        <v>235</v>
      </c>
    </row>
    <row r="28" spans="1:12">
      <c r="A28" s="5" t="s">
        <v>25</v>
      </c>
      <c r="B28" s="17" t="s">
        <v>252</v>
      </c>
      <c r="C28" s="18" t="s">
        <v>236</v>
      </c>
      <c r="D28" s="5" t="s">
        <v>49</v>
      </c>
      <c r="E28" s="5" t="s">
        <v>60</v>
      </c>
      <c r="F28" s="6"/>
      <c r="G28" s="5" t="s">
        <v>87</v>
      </c>
      <c r="H28" s="12">
        <v>12.12</v>
      </c>
      <c r="I28" s="12">
        <f t="shared" si="0"/>
        <v>436.32</v>
      </c>
      <c r="J28" s="13">
        <v>0.08</v>
      </c>
      <c r="K28" s="12">
        <f t="shared" si="1"/>
        <v>471.23</v>
      </c>
      <c r="L28" s="14" t="s">
        <v>235</v>
      </c>
    </row>
    <row r="29" spans="1:12">
      <c r="A29" s="50" t="s">
        <v>26</v>
      </c>
      <c r="B29" s="22" t="s">
        <v>253</v>
      </c>
      <c r="C29" s="22" t="s">
        <v>254</v>
      </c>
      <c r="D29" s="50" t="s">
        <v>51</v>
      </c>
      <c r="E29" s="50" t="s">
        <v>61</v>
      </c>
      <c r="F29" s="50" t="s">
        <v>71</v>
      </c>
      <c r="G29" s="50" t="s">
        <v>90</v>
      </c>
      <c r="H29" s="12">
        <v>13.04</v>
      </c>
      <c r="I29" s="12">
        <f t="shared" si="0"/>
        <v>1564.8</v>
      </c>
      <c r="J29" s="13">
        <v>0.08</v>
      </c>
      <c r="K29" s="12">
        <f t="shared" si="1"/>
        <v>1689.98</v>
      </c>
      <c r="L29" s="14" t="s">
        <v>235</v>
      </c>
    </row>
    <row r="30" spans="1:12">
      <c r="A30" s="50" t="s">
        <v>27</v>
      </c>
      <c r="B30" s="22" t="s">
        <v>255</v>
      </c>
      <c r="C30" s="22" t="s">
        <v>254</v>
      </c>
      <c r="D30" s="50" t="s">
        <v>52</v>
      </c>
      <c r="E30" s="50" t="s">
        <v>61</v>
      </c>
      <c r="F30" s="50" t="s">
        <v>72</v>
      </c>
      <c r="G30" s="50" t="s">
        <v>90</v>
      </c>
      <c r="H30" s="12">
        <v>14.45</v>
      </c>
      <c r="I30" s="12">
        <f t="shared" si="0"/>
        <v>1734</v>
      </c>
      <c r="J30" s="13">
        <v>0.08</v>
      </c>
      <c r="K30" s="12">
        <f t="shared" si="1"/>
        <v>1872.72</v>
      </c>
      <c r="L30" s="14" t="s">
        <v>235</v>
      </c>
    </row>
    <row r="31" spans="1:12">
      <c r="A31" s="50" t="s">
        <v>28</v>
      </c>
      <c r="B31" s="22" t="s">
        <v>256</v>
      </c>
      <c r="C31" s="22" t="s">
        <v>254</v>
      </c>
      <c r="D31" s="50" t="s">
        <v>53</v>
      </c>
      <c r="E31" s="50" t="s">
        <v>61</v>
      </c>
      <c r="F31" s="50" t="s">
        <v>72</v>
      </c>
      <c r="G31" s="50" t="s">
        <v>91</v>
      </c>
      <c r="H31" s="12">
        <v>16.05</v>
      </c>
      <c r="I31" s="12">
        <f t="shared" si="0"/>
        <v>3852</v>
      </c>
      <c r="J31" s="13">
        <v>0.08</v>
      </c>
      <c r="K31" s="12">
        <f t="shared" si="1"/>
        <v>4160.16</v>
      </c>
      <c r="L31" s="14" t="s">
        <v>235</v>
      </c>
    </row>
    <row r="32" spans="1:12">
      <c r="A32" s="5" t="s">
        <v>29</v>
      </c>
      <c r="B32" s="15" t="s">
        <v>257</v>
      </c>
      <c r="C32" s="16" t="s">
        <v>254</v>
      </c>
      <c r="D32" s="5" t="s">
        <v>49</v>
      </c>
      <c r="E32" s="5" t="s">
        <v>62</v>
      </c>
      <c r="F32" s="6"/>
      <c r="G32" s="5" t="s">
        <v>92</v>
      </c>
      <c r="H32" s="12">
        <v>14.15</v>
      </c>
      <c r="I32" s="12">
        <f t="shared" si="0"/>
        <v>6792</v>
      </c>
      <c r="J32" s="13">
        <v>0.08</v>
      </c>
      <c r="K32" s="12">
        <f t="shared" si="1"/>
        <v>7335.36</v>
      </c>
      <c r="L32" s="19" t="s">
        <v>235</v>
      </c>
    </row>
    <row r="33" spans="1:12">
      <c r="A33" s="5" t="s">
        <v>30</v>
      </c>
      <c r="B33" s="15" t="s">
        <v>258</v>
      </c>
      <c r="C33" s="16" t="s">
        <v>254</v>
      </c>
      <c r="D33" s="5" t="s">
        <v>52</v>
      </c>
      <c r="E33" s="5" t="s">
        <v>62</v>
      </c>
      <c r="F33" s="6"/>
      <c r="G33" s="5" t="s">
        <v>93</v>
      </c>
      <c r="H33" s="12">
        <v>20.09</v>
      </c>
      <c r="I33" s="12">
        <f t="shared" si="0"/>
        <v>1687.56</v>
      </c>
      <c r="J33" s="13">
        <v>0.08</v>
      </c>
      <c r="K33" s="12">
        <f t="shared" si="1"/>
        <v>1822.56</v>
      </c>
      <c r="L33" s="19" t="s">
        <v>235</v>
      </c>
    </row>
    <row r="34" spans="1:12">
      <c r="A34" s="5" t="s">
        <v>31</v>
      </c>
      <c r="B34" s="15" t="s">
        <v>259</v>
      </c>
      <c r="C34" s="16" t="s">
        <v>254</v>
      </c>
      <c r="D34" s="5" t="s">
        <v>50</v>
      </c>
      <c r="E34" s="5" t="s">
        <v>62</v>
      </c>
      <c r="F34" s="6"/>
      <c r="G34" s="5" t="s">
        <v>94</v>
      </c>
      <c r="H34" s="12">
        <v>11.96</v>
      </c>
      <c r="I34" s="12">
        <f t="shared" si="0"/>
        <v>9041.76</v>
      </c>
      <c r="J34" s="13">
        <v>0.08</v>
      </c>
      <c r="K34" s="12">
        <f t="shared" si="1"/>
        <v>9765.1</v>
      </c>
      <c r="L34" s="19" t="s">
        <v>235</v>
      </c>
    </row>
    <row r="35" spans="1:12">
      <c r="A35" s="5" t="s">
        <v>32</v>
      </c>
      <c r="B35" s="15" t="s">
        <v>260</v>
      </c>
      <c r="C35" s="16" t="s">
        <v>254</v>
      </c>
      <c r="D35" s="5" t="s">
        <v>51</v>
      </c>
      <c r="E35" s="5" t="s">
        <v>62</v>
      </c>
      <c r="F35" s="6"/>
      <c r="G35" s="5" t="s">
        <v>95</v>
      </c>
      <c r="H35" s="12">
        <v>15.69</v>
      </c>
      <c r="I35" s="12">
        <f t="shared" si="0"/>
        <v>1129.68</v>
      </c>
      <c r="J35" s="13">
        <v>0.08</v>
      </c>
      <c r="K35" s="12">
        <f t="shared" si="1"/>
        <v>1220.05</v>
      </c>
      <c r="L35" s="19" t="s">
        <v>235</v>
      </c>
    </row>
    <row r="36" spans="1:12">
      <c r="A36" s="5" t="s">
        <v>33</v>
      </c>
      <c r="B36" s="15" t="s">
        <v>261</v>
      </c>
      <c r="C36" s="16" t="s">
        <v>254</v>
      </c>
      <c r="D36" s="5" t="s">
        <v>53</v>
      </c>
      <c r="E36" s="5" t="s">
        <v>62</v>
      </c>
      <c r="F36" s="6"/>
      <c r="G36" s="5" t="s">
        <v>84</v>
      </c>
      <c r="H36" s="12">
        <v>21.09</v>
      </c>
      <c r="I36" s="12">
        <f t="shared" si="0"/>
        <v>3036.96</v>
      </c>
      <c r="J36" s="13">
        <v>0.08</v>
      </c>
      <c r="K36" s="12">
        <f t="shared" si="1"/>
        <v>3279.92</v>
      </c>
      <c r="L36" s="19" t="s">
        <v>235</v>
      </c>
    </row>
    <row r="37" spans="1:12">
      <c r="A37" s="30" t="s">
        <v>34</v>
      </c>
      <c r="B37" s="54" t="s">
        <v>262</v>
      </c>
      <c r="C37" s="55" t="s">
        <v>254</v>
      </c>
      <c r="D37" s="30" t="s">
        <v>50</v>
      </c>
      <c r="E37" s="30" t="s">
        <v>63</v>
      </c>
      <c r="F37" s="30" t="s">
        <v>77</v>
      </c>
      <c r="G37" s="30" t="s">
        <v>96</v>
      </c>
      <c r="H37" s="49">
        <v>10.87</v>
      </c>
      <c r="I37" s="49">
        <f t="shared" si="0"/>
        <v>260.88</v>
      </c>
      <c r="J37" s="33">
        <v>0.08</v>
      </c>
      <c r="K37" s="49">
        <f t="shared" si="1"/>
        <v>281.75</v>
      </c>
      <c r="L37" s="34" t="s">
        <v>235</v>
      </c>
    </row>
    <row r="38" spans="1:12">
      <c r="A38" s="5" t="s">
        <v>35</v>
      </c>
      <c r="B38" s="15" t="s">
        <v>263</v>
      </c>
      <c r="C38" s="16" t="s">
        <v>254</v>
      </c>
      <c r="D38" s="5" t="s">
        <v>52</v>
      </c>
      <c r="E38" s="5" t="s">
        <v>64</v>
      </c>
      <c r="F38" s="5" t="s">
        <v>78</v>
      </c>
      <c r="G38" s="5" t="s">
        <v>84</v>
      </c>
      <c r="H38" s="12">
        <v>17.5</v>
      </c>
      <c r="I38" s="12">
        <f t="shared" si="0"/>
        <v>2520</v>
      </c>
      <c r="J38" s="13">
        <v>0.08</v>
      </c>
      <c r="K38" s="12">
        <f t="shared" si="1"/>
        <v>2721.6</v>
      </c>
      <c r="L38" s="19" t="s">
        <v>235</v>
      </c>
    </row>
    <row r="39" spans="1:12">
      <c r="A39" s="5" t="s">
        <v>36</v>
      </c>
      <c r="B39" s="15" t="s">
        <v>264</v>
      </c>
      <c r="C39" s="16" t="s">
        <v>254</v>
      </c>
      <c r="D39" s="5" t="s">
        <v>52</v>
      </c>
      <c r="E39" s="5" t="s">
        <v>65</v>
      </c>
      <c r="F39" s="5" t="s">
        <v>79</v>
      </c>
      <c r="G39" s="5" t="s">
        <v>87</v>
      </c>
      <c r="H39" s="12">
        <v>20.5</v>
      </c>
      <c r="I39" s="12">
        <f t="shared" si="0"/>
        <v>738</v>
      </c>
      <c r="J39" s="13">
        <v>0.08</v>
      </c>
      <c r="K39" s="12">
        <f t="shared" si="1"/>
        <v>797.04</v>
      </c>
      <c r="L39" s="19" t="s">
        <v>235</v>
      </c>
    </row>
    <row r="40" spans="1:12">
      <c r="A40" s="5" t="s">
        <v>37</v>
      </c>
      <c r="B40" s="15" t="s">
        <v>265</v>
      </c>
      <c r="C40" s="16" t="s">
        <v>266</v>
      </c>
      <c r="D40" s="5" t="s">
        <v>49</v>
      </c>
      <c r="E40" s="5" t="s">
        <v>56</v>
      </c>
      <c r="F40" s="5" t="s">
        <v>68</v>
      </c>
      <c r="G40" s="5" t="s">
        <v>97</v>
      </c>
      <c r="H40" s="12">
        <v>6.55</v>
      </c>
      <c r="I40" s="12">
        <f t="shared" si="0"/>
        <v>4716</v>
      </c>
      <c r="J40" s="13">
        <v>0.08</v>
      </c>
      <c r="K40" s="12">
        <f t="shared" si="1"/>
        <v>5093.28</v>
      </c>
      <c r="L40" s="21" t="s">
        <v>274</v>
      </c>
    </row>
    <row r="41" spans="1:12">
      <c r="A41" s="5" t="s">
        <v>38</v>
      </c>
      <c r="B41" s="15" t="s">
        <v>267</v>
      </c>
      <c r="C41" s="16" t="s">
        <v>266</v>
      </c>
      <c r="D41" s="5" t="s">
        <v>50</v>
      </c>
      <c r="E41" s="5" t="s">
        <v>56</v>
      </c>
      <c r="F41" s="5" t="s">
        <v>68</v>
      </c>
      <c r="G41" s="5" t="s">
        <v>98</v>
      </c>
      <c r="H41" s="12">
        <v>6.55</v>
      </c>
      <c r="I41" s="12">
        <f t="shared" si="0"/>
        <v>11790</v>
      </c>
      <c r="J41" s="13">
        <v>0.08</v>
      </c>
      <c r="K41" s="12">
        <f t="shared" si="1"/>
        <v>12733.2</v>
      </c>
      <c r="L41" s="21" t="s">
        <v>274</v>
      </c>
    </row>
    <row r="42" spans="1:12">
      <c r="A42" s="5" t="s">
        <v>39</v>
      </c>
      <c r="B42" s="15" t="s">
        <v>268</v>
      </c>
      <c r="C42" s="16" t="s">
        <v>266</v>
      </c>
      <c r="D42" s="5" t="s">
        <v>49</v>
      </c>
      <c r="E42" s="5" t="s">
        <v>56</v>
      </c>
      <c r="F42" s="5" t="s">
        <v>80</v>
      </c>
      <c r="G42" s="5" t="s">
        <v>85</v>
      </c>
      <c r="H42" s="12">
        <v>6.55</v>
      </c>
      <c r="I42" s="12">
        <f t="shared" si="0"/>
        <v>2358</v>
      </c>
      <c r="J42" s="13">
        <v>0.08</v>
      </c>
      <c r="K42" s="12">
        <f t="shared" si="1"/>
        <v>2546.64</v>
      </c>
      <c r="L42" s="21" t="s">
        <v>274</v>
      </c>
    </row>
    <row r="43" spans="1:12">
      <c r="A43" s="5" t="s">
        <v>40</v>
      </c>
      <c r="B43" s="15" t="s">
        <v>269</v>
      </c>
      <c r="C43" s="16" t="s">
        <v>266</v>
      </c>
      <c r="D43" s="5" t="s">
        <v>51</v>
      </c>
      <c r="E43" s="5" t="s">
        <v>56</v>
      </c>
      <c r="F43" s="5" t="s">
        <v>81</v>
      </c>
      <c r="G43" s="5" t="s">
        <v>98</v>
      </c>
      <c r="H43" s="12">
        <v>6.55</v>
      </c>
      <c r="I43" s="12">
        <f t="shared" si="0"/>
        <v>11790</v>
      </c>
      <c r="J43" s="13">
        <v>0.08</v>
      </c>
      <c r="K43" s="12">
        <f t="shared" si="1"/>
        <v>12733.2</v>
      </c>
      <c r="L43" s="21" t="s">
        <v>274</v>
      </c>
    </row>
    <row r="44" spans="1:12">
      <c r="A44" s="5" t="s">
        <v>41</v>
      </c>
      <c r="B44" s="15" t="s">
        <v>270</v>
      </c>
      <c r="C44" s="16" t="s">
        <v>266</v>
      </c>
      <c r="D44" s="5" t="s">
        <v>52</v>
      </c>
      <c r="E44" s="5" t="s">
        <v>56</v>
      </c>
      <c r="F44" s="5" t="s">
        <v>71</v>
      </c>
      <c r="G44" s="5" t="s">
        <v>98</v>
      </c>
      <c r="H44" s="12">
        <v>6.55</v>
      </c>
      <c r="I44" s="12">
        <f t="shared" si="0"/>
        <v>11790</v>
      </c>
      <c r="J44" s="13">
        <v>0.08</v>
      </c>
      <c r="K44" s="12">
        <f t="shared" si="1"/>
        <v>12733.2</v>
      </c>
      <c r="L44" s="21" t="s">
        <v>274</v>
      </c>
    </row>
    <row r="45" spans="1:12">
      <c r="A45" s="5" t="s">
        <v>42</v>
      </c>
      <c r="B45" s="15" t="s">
        <v>271</v>
      </c>
      <c r="C45" s="16" t="s">
        <v>266</v>
      </c>
      <c r="D45" s="5" t="s">
        <v>53</v>
      </c>
      <c r="E45" s="5" t="s">
        <v>56</v>
      </c>
      <c r="F45" s="5" t="s">
        <v>82</v>
      </c>
      <c r="G45" s="5" t="s">
        <v>98</v>
      </c>
      <c r="H45" s="12">
        <v>7.1</v>
      </c>
      <c r="I45" s="12">
        <f t="shared" si="0"/>
        <v>12780</v>
      </c>
      <c r="J45" s="13">
        <v>0.08</v>
      </c>
      <c r="K45" s="12">
        <f t="shared" si="1"/>
        <v>13802.4</v>
      </c>
      <c r="L45" s="21" t="s">
        <v>274</v>
      </c>
    </row>
    <row r="46" spans="1:12">
      <c r="A46" s="5" t="s">
        <v>110</v>
      </c>
      <c r="B46" s="15" t="s">
        <v>272</v>
      </c>
      <c r="C46" s="16" t="s">
        <v>273</v>
      </c>
      <c r="D46" s="5" t="s">
        <v>49</v>
      </c>
      <c r="E46" s="5" t="s">
        <v>57</v>
      </c>
      <c r="F46" s="5" t="s">
        <v>68</v>
      </c>
      <c r="G46" s="5" t="s">
        <v>112</v>
      </c>
      <c r="H46" s="23">
        <v>6.85</v>
      </c>
      <c r="I46" s="12">
        <f t="shared" si="0"/>
        <v>1233</v>
      </c>
      <c r="J46" s="13">
        <v>0.08</v>
      </c>
      <c r="K46" s="12">
        <f t="shared" si="1"/>
        <v>1331.64</v>
      </c>
      <c r="L46" s="21" t="s">
        <v>274</v>
      </c>
    </row>
    <row r="47" spans="1:12">
      <c r="A47" s="10" t="s">
        <v>114</v>
      </c>
      <c r="B47" s="10"/>
      <c r="C47" s="10"/>
    </row>
    <row r="48" spans="1:12">
      <c r="A48" s="10" t="s">
        <v>115</v>
      </c>
      <c r="B48" s="10"/>
      <c r="C48" s="10"/>
    </row>
    <row r="49" spans="1:246">
      <c r="A49" s="10" t="s">
        <v>116</v>
      </c>
      <c r="B49" s="10"/>
      <c r="C49" s="10"/>
    </row>
    <row r="50" spans="1:246">
      <c r="A50" s="10" t="s">
        <v>117</v>
      </c>
      <c r="B50" s="10"/>
      <c r="C50" s="10"/>
    </row>
    <row r="51" spans="1:246">
      <c r="A51" s="10" t="s">
        <v>118</v>
      </c>
      <c r="B51" s="10"/>
      <c r="C51" s="10"/>
    </row>
    <row r="52" spans="1:246">
      <c r="A52" s="10" t="s">
        <v>119</v>
      </c>
      <c r="B52" s="10"/>
      <c r="C52" s="10"/>
    </row>
    <row r="53" spans="1:246">
      <c r="A53" s="10" t="s">
        <v>120</v>
      </c>
      <c r="B53" s="10"/>
      <c r="C53" s="10"/>
    </row>
    <row r="54" spans="1:246">
      <c r="A54" s="10" t="s">
        <v>121</v>
      </c>
      <c r="B54" s="10"/>
      <c r="C54" s="10"/>
    </row>
    <row r="55" spans="1:246">
      <c r="A55" s="10" t="s">
        <v>122</v>
      </c>
      <c r="B55" s="10"/>
      <c r="C55" s="10"/>
    </row>
    <row r="56" spans="1:246">
      <c r="A56" s="10" t="s">
        <v>123</v>
      </c>
      <c r="B56" s="10"/>
      <c r="C56" s="10"/>
    </row>
    <row r="57" spans="1:246">
      <c r="A57" s="11" t="s">
        <v>234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59"/>
      <c r="O57" s="59"/>
      <c r="P57" s="59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</row>
    <row r="58" spans="1:246">
      <c r="A58" s="10" t="s">
        <v>124</v>
      </c>
      <c r="B58" s="10"/>
      <c r="C58" s="10"/>
    </row>
    <row r="59" spans="1:246">
      <c r="A59" s="10"/>
      <c r="B59" s="10"/>
      <c r="C59" s="10"/>
    </row>
    <row r="61" spans="1:246">
      <c r="A61" s="8" t="s">
        <v>125</v>
      </c>
    </row>
    <row r="63" spans="1:246">
      <c r="A63" s="10" t="s">
        <v>126</v>
      </c>
      <c r="B63" s="10"/>
      <c r="C63" s="10"/>
      <c r="D63" s="10"/>
      <c r="E63" s="10"/>
      <c r="F63" s="10"/>
    </row>
    <row r="64" spans="1:246">
      <c r="A64" s="10" t="s">
        <v>127</v>
      </c>
      <c r="B64" s="10"/>
      <c r="C64" s="10"/>
      <c r="D64" s="10"/>
      <c r="E64" s="10"/>
      <c r="F64" s="10"/>
    </row>
    <row r="65" spans="1:18">
      <c r="A65" s="10" t="s">
        <v>128</v>
      </c>
      <c r="B65" s="10"/>
      <c r="C65" s="10"/>
      <c r="D65" s="10"/>
      <c r="E65" s="10"/>
      <c r="F65" s="10"/>
    </row>
    <row r="67" spans="1:18" ht="31.5">
      <c r="A67" s="4" t="s">
        <v>6</v>
      </c>
      <c r="B67" s="4" t="s">
        <v>43</v>
      </c>
      <c r="C67" s="4" t="s">
        <v>45</v>
      </c>
      <c r="D67" s="4" t="s">
        <v>47</v>
      </c>
      <c r="E67" s="4" t="s">
        <v>129</v>
      </c>
      <c r="F67" s="4" t="s">
        <v>66</v>
      </c>
      <c r="G67" s="4" t="s">
        <v>136</v>
      </c>
      <c r="H67" s="4" t="s">
        <v>99</v>
      </c>
      <c r="I67" s="4" t="s">
        <v>138</v>
      </c>
      <c r="J67" s="4" t="s">
        <v>102</v>
      </c>
      <c r="K67" s="4" t="s">
        <v>140</v>
      </c>
      <c r="L67" s="4" t="s">
        <v>104</v>
      </c>
      <c r="M67" s="4" t="s">
        <v>106</v>
      </c>
      <c r="Q67" s="4" t="s">
        <v>335</v>
      </c>
      <c r="R67" s="4" t="s">
        <v>336</v>
      </c>
    </row>
    <row r="68" spans="1:18">
      <c r="A68" s="3" t="s">
        <v>7</v>
      </c>
      <c r="B68" s="3" t="s">
        <v>9</v>
      </c>
      <c r="C68" s="3" t="s">
        <v>10</v>
      </c>
      <c r="D68" s="3" t="s">
        <v>11</v>
      </c>
      <c r="E68" s="3" t="s">
        <v>12</v>
      </c>
      <c r="F68" s="3" t="s">
        <v>13</v>
      </c>
      <c r="G68" s="3" t="s">
        <v>14</v>
      </c>
      <c r="H68" s="3" t="s">
        <v>15</v>
      </c>
      <c r="I68" s="3" t="s">
        <v>16</v>
      </c>
      <c r="J68" s="3" t="s">
        <v>17</v>
      </c>
      <c r="K68" s="3" t="s">
        <v>18</v>
      </c>
      <c r="L68" s="3" t="s">
        <v>19</v>
      </c>
      <c r="M68" s="3" t="s">
        <v>20</v>
      </c>
      <c r="Q68" s="3" t="s">
        <v>15</v>
      </c>
    </row>
    <row r="69" spans="1:18" ht="22.5">
      <c r="A69" s="5" t="s">
        <v>7</v>
      </c>
      <c r="B69" s="24" t="s">
        <v>275</v>
      </c>
      <c r="C69" s="24" t="s">
        <v>276</v>
      </c>
      <c r="D69" s="5" t="s">
        <v>52</v>
      </c>
      <c r="E69" s="5" t="s">
        <v>56</v>
      </c>
      <c r="F69" s="5" t="s">
        <v>131</v>
      </c>
      <c r="G69" s="5" t="s">
        <v>85</v>
      </c>
      <c r="H69" s="12">
        <v>24.95</v>
      </c>
      <c r="I69" s="23">
        <f t="shared" ref="I69:I74" si="2">ROUND((G69*H69),2)</f>
        <v>8982</v>
      </c>
      <c r="J69" s="13">
        <v>0.08</v>
      </c>
      <c r="K69" s="23">
        <f t="shared" ref="K69:K74" si="3">ROUND((I69+I69*J69),2)</f>
        <v>9700.56</v>
      </c>
      <c r="L69" s="19" t="s">
        <v>235</v>
      </c>
      <c r="M69" s="5" t="s">
        <v>109</v>
      </c>
      <c r="N69" s="40">
        <v>22.3</v>
      </c>
      <c r="O69" s="58">
        <f t="shared" ref="O69:O74" si="4">(H69-N69)/ABS(N69)</f>
        <v>0.11883408071748872</v>
      </c>
      <c r="Q69" s="12">
        <v>24.95</v>
      </c>
    </row>
    <row r="70" spans="1:18" ht="22.5">
      <c r="A70" s="5" t="s">
        <v>9</v>
      </c>
      <c r="B70" s="24" t="s">
        <v>277</v>
      </c>
      <c r="C70" s="24" t="s">
        <v>276</v>
      </c>
      <c r="D70" s="5" t="s">
        <v>51</v>
      </c>
      <c r="E70" s="5" t="s">
        <v>56</v>
      </c>
      <c r="F70" s="5" t="s">
        <v>132</v>
      </c>
      <c r="G70" s="5" t="s">
        <v>137</v>
      </c>
      <c r="H70" s="12">
        <v>25.15</v>
      </c>
      <c r="I70" s="23">
        <f t="shared" si="2"/>
        <v>6337.8</v>
      </c>
      <c r="J70" s="13">
        <v>0.08</v>
      </c>
      <c r="K70" s="23">
        <f t="shared" si="3"/>
        <v>6844.82</v>
      </c>
      <c r="L70" s="19" t="s">
        <v>235</v>
      </c>
      <c r="M70" s="5" t="s">
        <v>108</v>
      </c>
      <c r="N70" s="40">
        <v>21.89</v>
      </c>
      <c r="O70" s="58">
        <f t="shared" si="4"/>
        <v>0.14892645043398803</v>
      </c>
      <c r="Q70" s="12">
        <v>25.15</v>
      </c>
    </row>
    <row r="71" spans="1:18" ht="22.5">
      <c r="A71" s="5" t="s">
        <v>10</v>
      </c>
      <c r="B71" s="25" t="s">
        <v>278</v>
      </c>
      <c r="C71" s="24" t="s">
        <v>276</v>
      </c>
      <c r="D71" s="5" t="s">
        <v>50</v>
      </c>
      <c r="E71" s="5" t="s">
        <v>56</v>
      </c>
      <c r="F71" s="5" t="s">
        <v>133</v>
      </c>
      <c r="G71" s="5" t="s">
        <v>84</v>
      </c>
      <c r="H71" s="12">
        <v>23</v>
      </c>
      <c r="I71" s="23">
        <f t="shared" si="2"/>
        <v>3312</v>
      </c>
      <c r="J71" s="13">
        <v>0.08</v>
      </c>
      <c r="K71" s="23">
        <f t="shared" si="3"/>
        <v>3576.96</v>
      </c>
      <c r="L71" s="19" t="s">
        <v>235</v>
      </c>
      <c r="M71" s="5" t="s">
        <v>108</v>
      </c>
      <c r="N71" s="40">
        <v>21.12</v>
      </c>
      <c r="O71" s="58">
        <f t="shared" si="4"/>
        <v>8.9015151515151464E-2</v>
      </c>
      <c r="Q71" s="12">
        <v>23</v>
      </c>
    </row>
    <row r="72" spans="1:18" ht="22.5">
      <c r="A72" s="5" t="s">
        <v>11</v>
      </c>
      <c r="B72" s="24" t="s">
        <v>279</v>
      </c>
      <c r="C72" s="24" t="s">
        <v>276</v>
      </c>
      <c r="D72" s="5" t="s">
        <v>49</v>
      </c>
      <c r="E72" s="5" t="s">
        <v>56</v>
      </c>
      <c r="F72" s="5" t="s">
        <v>133</v>
      </c>
      <c r="G72" s="5" t="s">
        <v>84</v>
      </c>
      <c r="H72" s="12">
        <v>22.45</v>
      </c>
      <c r="I72" s="23">
        <f t="shared" si="2"/>
        <v>3232.8</v>
      </c>
      <c r="J72" s="13">
        <v>0.08</v>
      </c>
      <c r="K72" s="23">
        <f t="shared" si="3"/>
        <v>3491.42</v>
      </c>
      <c r="L72" s="19" t="s">
        <v>235</v>
      </c>
      <c r="M72" s="5" t="s">
        <v>108</v>
      </c>
      <c r="N72" s="40">
        <v>21.12</v>
      </c>
      <c r="O72" s="58">
        <f t="shared" si="4"/>
        <v>6.2973484848484765E-2</v>
      </c>
      <c r="Q72" s="12">
        <v>22.45</v>
      </c>
    </row>
    <row r="73" spans="1:18" ht="22.5">
      <c r="A73" s="5" t="s">
        <v>12</v>
      </c>
      <c r="B73" s="24" t="s">
        <v>280</v>
      </c>
      <c r="C73" s="24" t="s">
        <v>276</v>
      </c>
      <c r="D73" s="5" t="s">
        <v>54</v>
      </c>
      <c r="E73" s="5" t="s">
        <v>56</v>
      </c>
      <c r="F73" s="5" t="s">
        <v>134</v>
      </c>
      <c r="G73" s="5" t="s">
        <v>96</v>
      </c>
      <c r="H73" s="12">
        <v>27.45</v>
      </c>
      <c r="I73" s="23">
        <f t="shared" si="2"/>
        <v>658.8</v>
      </c>
      <c r="J73" s="13">
        <v>0.08</v>
      </c>
      <c r="K73" s="23">
        <f t="shared" si="3"/>
        <v>711.5</v>
      </c>
      <c r="L73" s="19" t="s">
        <v>235</v>
      </c>
      <c r="M73" s="5" t="s">
        <v>108</v>
      </c>
      <c r="N73" s="40">
        <v>24.99</v>
      </c>
      <c r="O73" s="58">
        <f t="shared" si="4"/>
        <v>9.8439375750300165E-2</v>
      </c>
      <c r="Q73" s="12">
        <v>27.45</v>
      </c>
    </row>
    <row r="74" spans="1:18">
      <c r="A74" s="5" t="s">
        <v>13</v>
      </c>
      <c r="B74" s="26" t="s">
        <v>281</v>
      </c>
      <c r="C74" s="26" t="s">
        <v>282</v>
      </c>
      <c r="D74" s="5" t="s">
        <v>52</v>
      </c>
      <c r="E74" s="5" t="s">
        <v>130</v>
      </c>
      <c r="F74" s="7" t="s">
        <v>135</v>
      </c>
      <c r="G74" s="5" t="s">
        <v>87</v>
      </c>
      <c r="H74" s="12">
        <v>40.85</v>
      </c>
      <c r="I74" s="23">
        <f t="shared" si="2"/>
        <v>1470.6</v>
      </c>
      <c r="J74" s="13">
        <v>0.08</v>
      </c>
      <c r="K74" s="23">
        <f t="shared" si="3"/>
        <v>1588.25</v>
      </c>
      <c r="L74" s="19" t="s">
        <v>235</v>
      </c>
      <c r="M74" s="5" t="s">
        <v>108</v>
      </c>
      <c r="N74" s="41">
        <v>35.51</v>
      </c>
      <c r="O74" s="58">
        <f t="shared" si="4"/>
        <v>0.1503801745987047</v>
      </c>
      <c r="Q74" s="12">
        <v>40.85</v>
      </c>
    </row>
    <row r="75" spans="1:18">
      <c r="A75" s="86" t="s">
        <v>329</v>
      </c>
      <c r="B75" s="87"/>
      <c r="C75" s="87"/>
      <c r="D75" s="87"/>
      <c r="E75" s="87"/>
      <c r="F75" s="87"/>
      <c r="G75" s="87"/>
      <c r="H75" s="88"/>
      <c r="I75" s="48">
        <f>SUM(I69:I74)</f>
        <v>23993.999999999996</v>
      </c>
      <c r="J75" s="47"/>
      <c r="K75" s="48">
        <f>SUM(K69:K74)</f>
        <v>25913.509999999995</v>
      </c>
      <c r="L75" s="47"/>
      <c r="M75" s="47"/>
    </row>
    <row r="77" spans="1:18">
      <c r="A77" s="10" t="s">
        <v>114</v>
      </c>
      <c r="B77" s="10"/>
      <c r="C77" s="10"/>
    </row>
    <row r="78" spans="1:18">
      <c r="A78" s="10" t="s">
        <v>141</v>
      </c>
      <c r="B78" s="10"/>
      <c r="C78" s="10"/>
    </row>
    <row r="79" spans="1:18">
      <c r="A79" s="10" t="s">
        <v>116</v>
      </c>
      <c r="B79" s="10"/>
      <c r="C79" s="10"/>
    </row>
    <row r="80" spans="1:18">
      <c r="A80" s="10" t="s">
        <v>117</v>
      </c>
      <c r="B80" s="10"/>
      <c r="C80" s="10"/>
    </row>
    <row r="81" spans="1:3">
      <c r="A81" s="10" t="s">
        <v>118</v>
      </c>
      <c r="B81" s="10"/>
      <c r="C81" s="10"/>
    </row>
    <row r="82" spans="1:3">
      <c r="A82" s="10" t="s">
        <v>120</v>
      </c>
      <c r="B82" s="10"/>
      <c r="C82" s="10"/>
    </row>
    <row r="83" spans="1:3">
      <c r="A83" s="10" t="s">
        <v>121</v>
      </c>
      <c r="B83" s="10"/>
      <c r="C83" s="10"/>
    </row>
    <row r="84" spans="1:3">
      <c r="A84" s="10" t="s">
        <v>143</v>
      </c>
      <c r="B84" s="10"/>
      <c r="C84" s="10"/>
    </row>
    <row r="85" spans="1:3">
      <c r="A85" s="10" t="s">
        <v>144</v>
      </c>
      <c r="B85" s="10"/>
      <c r="C85" s="10"/>
    </row>
    <row r="86" spans="1:3">
      <c r="A86" s="10" t="s">
        <v>123</v>
      </c>
      <c r="B86" s="10"/>
      <c r="C86" s="10"/>
    </row>
    <row r="87" spans="1:3">
      <c r="A87" s="11" t="s">
        <v>234</v>
      </c>
      <c r="B87" s="10"/>
      <c r="C87" s="10"/>
    </row>
    <row r="88" spans="1:3">
      <c r="A88" s="10" t="s">
        <v>146</v>
      </c>
      <c r="B88" s="10"/>
      <c r="C88" s="10"/>
    </row>
    <row r="89" spans="1:3">
      <c r="A89" s="10" t="s">
        <v>147</v>
      </c>
      <c r="B89" s="10"/>
      <c r="C89" s="10"/>
    </row>
    <row r="90" spans="1:3">
      <c r="A90" s="10"/>
      <c r="B90" s="10"/>
      <c r="C90" s="10"/>
    </row>
    <row r="92" spans="1:3">
      <c r="A92" s="8" t="s">
        <v>148</v>
      </c>
    </row>
    <row r="94" spans="1:3">
      <c r="A94" s="10" t="s">
        <v>149</v>
      </c>
    </row>
    <row r="95" spans="1:3">
      <c r="A95" s="10" t="s">
        <v>150</v>
      </c>
    </row>
    <row r="96" spans="1:3">
      <c r="A96" s="10" t="s">
        <v>151</v>
      </c>
    </row>
    <row r="97" spans="1:20">
      <c r="A97" s="10" t="s">
        <v>152</v>
      </c>
    </row>
    <row r="99" spans="1:20" ht="31.5">
      <c r="A99" s="4" t="s">
        <v>6</v>
      </c>
      <c r="B99" s="4" t="s">
        <v>43</v>
      </c>
      <c r="C99" s="4" t="s">
        <v>45</v>
      </c>
      <c r="D99" s="4" t="s">
        <v>47</v>
      </c>
      <c r="E99" s="4" t="s">
        <v>230</v>
      </c>
      <c r="F99" s="4" t="s">
        <v>66</v>
      </c>
      <c r="G99" s="4" t="s">
        <v>231</v>
      </c>
      <c r="H99" s="4" t="s">
        <v>99</v>
      </c>
      <c r="I99" s="4" t="s">
        <v>232</v>
      </c>
      <c r="J99" s="4" t="s">
        <v>102</v>
      </c>
      <c r="K99" s="4" t="s">
        <v>233</v>
      </c>
      <c r="L99" s="4" t="s">
        <v>104</v>
      </c>
      <c r="M99" s="4" t="s">
        <v>106</v>
      </c>
      <c r="Q99" s="4" t="s">
        <v>335</v>
      </c>
      <c r="R99" s="4" t="s">
        <v>336</v>
      </c>
    </row>
    <row r="100" spans="1:20">
      <c r="A100" s="3" t="s">
        <v>7</v>
      </c>
      <c r="B100" s="3" t="s">
        <v>9</v>
      </c>
      <c r="C100" s="3" t="s">
        <v>10</v>
      </c>
      <c r="D100" s="3" t="s">
        <v>11</v>
      </c>
      <c r="E100" s="3" t="s">
        <v>12</v>
      </c>
      <c r="F100" s="3" t="s">
        <v>13</v>
      </c>
      <c r="G100" s="3" t="s">
        <v>14</v>
      </c>
      <c r="H100" s="3" t="s">
        <v>15</v>
      </c>
      <c r="I100" s="3" t="s">
        <v>16</v>
      </c>
      <c r="J100" s="3" t="s">
        <v>17</v>
      </c>
      <c r="K100" s="3" t="s">
        <v>18</v>
      </c>
      <c r="L100" s="3" t="s">
        <v>19</v>
      </c>
      <c r="M100" s="3" t="s">
        <v>20</v>
      </c>
      <c r="Q100" s="3" t="s">
        <v>15</v>
      </c>
      <c r="R100" s="3" t="s">
        <v>15</v>
      </c>
    </row>
    <row r="101" spans="1:20">
      <c r="A101" s="5" t="s">
        <v>7</v>
      </c>
      <c r="B101" s="16" t="s">
        <v>283</v>
      </c>
      <c r="C101" s="16" t="s">
        <v>284</v>
      </c>
      <c r="D101" s="5" t="s">
        <v>49</v>
      </c>
      <c r="E101" s="5" t="s">
        <v>64</v>
      </c>
      <c r="F101" s="5" t="s">
        <v>154</v>
      </c>
      <c r="G101" s="5" t="s">
        <v>88</v>
      </c>
      <c r="H101" s="23">
        <v>21.45</v>
      </c>
      <c r="I101" s="12">
        <f>ROUND((G101*H101),2)</f>
        <v>2316.6</v>
      </c>
      <c r="J101" s="13">
        <v>0.08</v>
      </c>
      <c r="K101" s="12">
        <f>ROUND((I101+I101*J101),2)</f>
        <v>2501.9299999999998</v>
      </c>
      <c r="L101" s="19" t="s">
        <v>235</v>
      </c>
      <c r="M101" s="5" t="s">
        <v>108</v>
      </c>
      <c r="N101" s="42">
        <v>14</v>
      </c>
      <c r="O101" s="58">
        <f>(H101-N101)/ABS(N101)</f>
        <v>0.53214285714285714</v>
      </c>
      <c r="Q101" s="23">
        <v>21.45</v>
      </c>
      <c r="R101" s="62">
        <v>21.45</v>
      </c>
    </row>
    <row r="102" spans="1:20">
      <c r="A102" s="5" t="s">
        <v>9</v>
      </c>
      <c r="B102" s="16" t="s">
        <v>285</v>
      </c>
      <c r="C102" s="16" t="s">
        <v>284</v>
      </c>
      <c r="D102" s="5" t="s">
        <v>51</v>
      </c>
      <c r="E102" s="5" t="s">
        <v>64</v>
      </c>
      <c r="F102" s="5" t="s">
        <v>155</v>
      </c>
      <c r="G102" s="5" t="s">
        <v>87</v>
      </c>
      <c r="H102" s="23">
        <v>20.350000000000001</v>
      </c>
      <c r="I102" s="23">
        <f t="shared" ref="I102:I113" si="5">ROUND((G102*H102),2)</f>
        <v>732.6</v>
      </c>
      <c r="J102" s="13">
        <v>0.08</v>
      </c>
      <c r="K102" s="23">
        <f t="shared" ref="K102:K113" si="6">ROUND((I102+I102*J102),2)</f>
        <v>791.21</v>
      </c>
      <c r="L102" s="19" t="s">
        <v>235</v>
      </c>
      <c r="M102" s="5" t="s">
        <v>108</v>
      </c>
      <c r="N102" s="42">
        <v>14</v>
      </c>
      <c r="O102" s="58">
        <f t="shared" ref="O102:O105" si="7">(H102-N102)/ABS(N102)</f>
        <v>0.45357142857142868</v>
      </c>
      <c r="Q102" s="23">
        <v>20.350000000000001</v>
      </c>
      <c r="R102" s="62">
        <v>20.350000000000001</v>
      </c>
    </row>
    <row r="103" spans="1:20">
      <c r="A103" s="5" t="s">
        <v>10</v>
      </c>
      <c r="B103" s="16" t="s">
        <v>328</v>
      </c>
      <c r="C103" s="16" t="s">
        <v>284</v>
      </c>
      <c r="D103" s="5" t="s">
        <v>52</v>
      </c>
      <c r="E103" s="5" t="s">
        <v>153</v>
      </c>
      <c r="F103" s="5" t="s">
        <v>71</v>
      </c>
      <c r="G103" s="5" t="s">
        <v>84</v>
      </c>
      <c r="H103" s="23">
        <v>31.2</v>
      </c>
      <c r="I103" s="23">
        <f t="shared" si="5"/>
        <v>4492.8</v>
      </c>
      <c r="J103" s="13">
        <v>0.08</v>
      </c>
      <c r="K103" s="23">
        <f t="shared" si="6"/>
        <v>4852.22</v>
      </c>
      <c r="L103" s="19" t="s">
        <v>235</v>
      </c>
      <c r="M103" s="5" t="s">
        <v>108</v>
      </c>
      <c r="N103" s="42">
        <v>17.2</v>
      </c>
      <c r="O103" s="58">
        <f t="shared" si="7"/>
        <v>0.81395348837209303</v>
      </c>
      <c r="Q103" s="23">
        <v>31.2</v>
      </c>
      <c r="R103" s="62">
        <v>31.2</v>
      </c>
    </row>
    <row r="104" spans="1:20">
      <c r="A104" s="5" t="s">
        <v>11</v>
      </c>
      <c r="B104" s="16" t="s">
        <v>286</v>
      </c>
      <c r="C104" s="16" t="s">
        <v>284</v>
      </c>
      <c r="D104" s="5" t="s">
        <v>54</v>
      </c>
      <c r="E104" s="5" t="s">
        <v>56</v>
      </c>
      <c r="F104" s="5" t="s">
        <v>156</v>
      </c>
      <c r="G104" s="5" t="s">
        <v>112</v>
      </c>
      <c r="H104" s="23">
        <v>20.25</v>
      </c>
      <c r="I104" s="23">
        <f t="shared" si="5"/>
        <v>3645</v>
      </c>
      <c r="J104" s="13">
        <v>0.08</v>
      </c>
      <c r="K104" s="23">
        <f t="shared" si="6"/>
        <v>3936.6</v>
      </c>
      <c r="L104" s="19" t="s">
        <v>235</v>
      </c>
      <c r="M104" s="5" t="s">
        <v>108</v>
      </c>
      <c r="N104" s="42">
        <v>14.86</v>
      </c>
      <c r="O104" s="58">
        <f t="shared" si="7"/>
        <v>0.36271870794078065</v>
      </c>
      <c r="Q104" s="23">
        <v>20.25</v>
      </c>
      <c r="R104" s="62">
        <v>20.25</v>
      </c>
    </row>
    <row r="105" spans="1:20">
      <c r="A105" s="5" t="s">
        <v>12</v>
      </c>
      <c r="B105" s="16" t="s">
        <v>287</v>
      </c>
      <c r="C105" s="16" t="s">
        <v>284</v>
      </c>
      <c r="D105" s="5" t="s">
        <v>50</v>
      </c>
      <c r="E105" s="5" t="s">
        <v>56</v>
      </c>
      <c r="F105" s="5" t="s">
        <v>71</v>
      </c>
      <c r="G105" s="5" t="s">
        <v>87</v>
      </c>
      <c r="H105" s="23">
        <v>20.25</v>
      </c>
      <c r="I105" s="23">
        <f t="shared" si="5"/>
        <v>729</v>
      </c>
      <c r="J105" s="13">
        <v>0.08</v>
      </c>
      <c r="K105" s="23">
        <f t="shared" si="6"/>
        <v>787.32</v>
      </c>
      <c r="L105" s="19" t="s">
        <v>235</v>
      </c>
      <c r="M105" s="5" t="s">
        <v>108</v>
      </c>
      <c r="N105" s="43">
        <v>14.17</v>
      </c>
      <c r="O105" s="58">
        <f t="shared" si="7"/>
        <v>0.42907551164431901</v>
      </c>
      <c r="Q105" s="23">
        <v>20.25</v>
      </c>
      <c r="R105" s="62">
        <v>20.25</v>
      </c>
    </row>
    <row r="106" spans="1:20">
      <c r="A106" s="5" t="s">
        <v>13</v>
      </c>
      <c r="B106" s="38" t="s">
        <v>321</v>
      </c>
      <c r="C106" s="16" t="s">
        <v>289</v>
      </c>
      <c r="D106" s="5" t="s">
        <v>50</v>
      </c>
      <c r="E106" s="5" t="s">
        <v>56</v>
      </c>
      <c r="F106" s="5" t="s">
        <v>81</v>
      </c>
      <c r="G106" s="5" t="s">
        <v>91</v>
      </c>
      <c r="H106" s="23">
        <v>21.35</v>
      </c>
      <c r="I106" s="23">
        <f t="shared" si="5"/>
        <v>5124</v>
      </c>
      <c r="J106" s="13">
        <v>0.08</v>
      </c>
      <c r="K106" s="23">
        <f t="shared" si="6"/>
        <v>5533.92</v>
      </c>
      <c r="L106" s="21" t="s">
        <v>274</v>
      </c>
      <c r="M106" s="5" t="s">
        <v>108</v>
      </c>
      <c r="N106" s="44"/>
      <c r="O106" s="39" t="s">
        <v>320</v>
      </c>
      <c r="P106" s="39"/>
      <c r="Q106" s="23">
        <v>21.35</v>
      </c>
      <c r="R106" s="23">
        <v>21.35</v>
      </c>
      <c r="S106" s="16" t="s">
        <v>288</v>
      </c>
      <c r="T106" s="2" t="s">
        <v>337</v>
      </c>
    </row>
    <row r="107" spans="1:20">
      <c r="A107" s="5" t="s">
        <v>14</v>
      </c>
      <c r="B107" s="38" t="s">
        <v>323</v>
      </c>
      <c r="C107" s="16" t="s">
        <v>289</v>
      </c>
      <c r="D107" s="5" t="s">
        <v>49</v>
      </c>
      <c r="E107" s="5" t="s">
        <v>56</v>
      </c>
      <c r="F107" s="5" t="s">
        <v>81</v>
      </c>
      <c r="G107" s="5" t="s">
        <v>161</v>
      </c>
      <c r="H107" s="23">
        <v>21.35</v>
      </c>
      <c r="I107" s="23">
        <f t="shared" si="5"/>
        <v>1281</v>
      </c>
      <c r="J107" s="13">
        <v>0.08</v>
      </c>
      <c r="K107" s="23">
        <f t="shared" si="6"/>
        <v>1383.48</v>
      </c>
      <c r="L107" s="21" t="s">
        <v>274</v>
      </c>
      <c r="M107" s="5" t="s">
        <v>108</v>
      </c>
      <c r="N107" s="44"/>
      <c r="O107" s="39" t="s">
        <v>322</v>
      </c>
      <c r="P107" s="39"/>
      <c r="Q107" s="23">
        <v>21.35</v>
      </c>
      <c r="R107" s="23">
        <v>21.35</v>
      </c>
      <c r="S107" s="16" t="s">
        <v>290</v>
      </c>
      <c r="T107" s="2" t="s">
        <v>337</v>
      </c>
    </row>
    <row r="108" spans="1:20">
      <c r="A108" s="5" t="s">
        <v>15</v>
      </c>
      <c r="B108" s="16" t="s">
        <v>291</v>
      </c>
      <c r="C108" s="16" t="s">
        <v>289</v>
      </c>
      <c r="D108" s="5" t="s">
        <v>51</v>
      </c>
      <c r="E108" s="5" t="s">
        <v>57</v>
      </c>
      <c r="F108" s="5" t="s">
        <v>157</v>
      </c>
      <c r="G108" s="5" t="s">
        <v>161</v>
      </c>
      <c r="H108" s="23">
        <v>21.35</v>
      </c>
      <c r="I108" s="23">
        <f t="shared" si="5"/>
        <v>1281</v>
      </c>
      <c r="J108" s="13">
        <v>0.08</v>
      </c>
      <c r="K108" s="23">
        <f t="shared" si="6"/>
        <v>1383.48</v>
      </c>
      <c r="L108" s="21" t="s">
        <v>274</v>
      </c>
      <c r="M108" s="5" t="s">
        <v>108</v>
      </c>
      <c r="N108" s="44"/>
      <c r="O108" s="39" t="s">
        <v>324</v>
      </c>
      <c r="P108" s="39"/>
      <c r="Q108" s="23">
        <v>21.35</v>
      </c>
      <c r="R108" s="23">
        <v>21.35</v>
      </c>
    </row>
    <row r="109" spans="1:20">
      <c r="A109" s="5" t="s">
        <v>16</v>
      </c>
      <c r="B109" s="16" t="s">
        <v>292</v>
      </c>
      <c r="C109" s="16" t="s">
        <v>289</v>
      </c>
      <c r="D109" s="5" t="s">
        <v>52</v>
      </c>
      <c r="E109" s="5" t="s">
        <v>57</v>
      </c>
      <c r="F109" s="5" t="s">
        <v>157</v>
      </c>
      <c r="G109" s="5" t="s">
        <v>90</v>
      </c>
      <c r="H109" s="23">
        <v>21.35</v>
      </c>
      <c r="I109" s="23">
        <f t="shared" si="5"/>
        <v>2562</v>
      </c>
      <c r="J109" s="13">
        <v>0.08</v>
      </c>
      <c r="K109" s="23">
        <f t="shared" si="6"/>
        <v>2766.96</v>
      </c>
      <c r="L109" s="21" t="s">
        <v>274</v>
      </c>
      <c r="M109" s="5" t="s">
        <v>108</v>
      </c>
      <c r="N109" s="44"/>
      <c r="O109" s="39" t="s">
        <v>325</v>
      </c>
      <c r="P109" s="39"/>
      <c r="Q109" s="23">
        <v>21.35</v>
      </c>
      <c r="R109" s="23">
        <v>21.35</v>
      </c>
    </row>
    <row r="110" spans="1:20">
      <c r="A110" s="5" t="s">
        <v>17</v>
      </c>
      <c r="B110" s="15" t="s">
        <v>293</v>
      </c>
      <c r="C110" s="16" t="s">
        <v>294</v>
      </c>
      <c r="D110" s="5" t="s">
        <v>52</v>
      </c>
      <c r="E110" s="5" t="s">
        <v>62</v>
      </c>
      <c r="F110" s="50" t="s">
        <v>158</v>
      </c>
      <c r="G110" s="50" t="s">
        <v>96</v>
      </c>
      <c r="H110" s="12">
        <v>20.8</v>
      </c>
      <c r="I110" s="23">
        <f t="shared" si="5"/>
        <v>499.2</v>
      </c>
      <c r="J110" s="13">
        <v>0.08</v>
      </c>
      <c r="K110" s="23">
        <f t="shared" si="6"/>
        <v>539.14</v>
      </c>
      <c r="L110" s="19" t="s">
        <v>235</v>
      </c>
      <c r="M110" s="5" t="s">
        <v>108</v>
      </c>
      <c r="N110" s="42">
        <v>18.899999999999999</v>
      </c>
      <c r="O110" s="58">
        <f t="shared" ref="O110:O113" si="8">(H110-N110)/ABS(N110)</f>
        <v>0.10052910052910065</v>
      </c>
      <c r="Q110" s="12">
        <v>20.8</v>
      </c>
    </row>
    <row r="111" spans="1:20">
      <c r="A111" s="5" t="s">
        <v>18</v>
      </c>
      <c r="B111" s="15" t="s">
        <v>295</v>
      </c>
      <c r="C111" s="16" t="s">
        <v>294</v>
      </c>
      <c r="D111" s="5" t="s">
        <v>50</v>
      </c>
      <c r="E111" s="5" t="s">
        <v>56</v>
      </c>
      <c r="F111" s="50" t="s">
        <v>159</v>
      </c>
      <c r="G111" s="50" t="s">
        <v>162</v>
      </c>
      <c r="H111" s="12">
        <v>18.600000000000001</v>
      </c>
      <c r="I111" s="23">
        <f t="shared" si="5"/>
        <v>892.8</v>
      </c>
      <c r="J111" s="13">
        <v>0.08</v>
      </c>
      <c r="K111" s="23">
        <f t="shared" si="6"/>
        <v>964.22</v>
      </c>
      <c r="L111" s="19" t="s">
        <v>235</v>
      </c>
      <c r="M111" s="5" t="s">
        <v>109</v>
      </c>
      <c r="N111" s="42">
        <v>16.899999999999999</v>
      </c>
      <c r="O111" s="58">
        <f t="shared" si="8"/>
        <v>0.10059171597633154</v>
      </c>
      <c r="Q111" s="12">
        <v>18.600000000000001</v>
      </c>
    </row>
    <row r="112" spans="1:20">
      <c r="A112" s="5" t="s">
        <v>19</v>
      </c>
      <c r="B112" s="16" t="s">
        <v>296</v>
      </c>
      <c r="C112" s="16" t="s">
        <v>297</v>
      </c>
      <c r="D112" s="5" t="s">
        <v>52</v>
      </c>
      <c r="E112" s="5" t="s">
        <v>130</v>
      </c>
      <c r="F112" s="50" t="s">
        <v>76</v>
      </c>
      <c r="G112" s="50" t="s">
        <v>97</v>
      </c>
      <c r="H112" s="23">
        <v>23.5</v>
      </c>
      <c r="I112" s="23">
        <f t="shared" si="5"/>
        <v>16920</v>
      </c>
      <c r="J112" s="13">
        <v>0.08</v>
      </c>
      <c r="K112" s="23">
        <f t="shared" si="6"/>
        <v>18273.599999999999</v>
      </c>
      <c r="L112" s="19" t="s">
        <v>235</v>
      </c>
      <c r="M112" s="5" t="s">
        <v>108</v>
      </c>
      <c r="N112" s="42">
        <v>17</v>
      </c>
      <c r="O112" s="58">
        <f t="shared" si="8"/>
        <v>0.38235294117647056</v>
      </c>
      <c r="Q112" s="23">
        <v>23.5</v>
      </c>
      <c r="R112" s="62">
        <v>23.5</v>
      </c>
    </row>
    <row r="113" spans="1:18">
      <c r="A113" s="5" t="s">
        <v>20</v>
      </c>
      <c r="B113" s="16" t="s">
        <v>298</v>
      </c>
      <c r="C113" s="16" t="s">
        <v>297</v>
      </c>
      <c r="D113" s="5" t="s">
        <v>50</v>
      </c>
      <c r="E113" s="5" t="s">
        <v>63</v>
      </c>
      <c r="F113" s="50" t="s">
        <v>160</v>
      </c>
      <c r="G113" s="50" t="s">
        <v>96</v>
      </c>
      <c r="H113" s="23">
        <v>23.8</v>
      </c>
      <c r="I113" s="23">
        <f t="shared" si="5"/>
        <v>571.20000000000005</v>
      </c>
      <c r="J113" s="13">
        <v>0.08</v>
      </c>
      <c r="K113" s="23">
        <f t="shared" si="6"/>
        <v>616.9</v>
      </c>
      <c r="L113" s="19" t="s">
        <v>235</v>
      </c>
      <c r="M113" s="5" t="s">
        <v>108</v>
      </c>
      <c r="N113" s="43">
        <v>17</v>
      </c>
      <c r="O113" s="58">
        <f t="shared" si="8"/>
        <v>0.4</v>
      </c>
      <c r="Q113" s="23">
        <v>23.8</v>
      </c>
      <c r="R113" s="62">
        <v>23.8</v>
      </c>
    </row>
    <row r="114" spans="1:18">
      <c r="A114" s="86" t="s">
        <v>329</v>
      </c>
      <c r="B114" s="87"/>
      <c r="C114" s="87"/>
      <c r="D114" s="87"/>
      <c r="E114" s="87"/>
      <c r="F114" s="87"/>
      <c r="G114" s="87"/>
      <c r="H114" s="88"/>
      <c r="I114" s="48">
        <f>SUM(I101:I113)</f>
        <v>41047.199999999997</v>
      </c>
      <c r="J114" s="47"/>
      <c r="K114" s="48">
        <f>SUM(K101:K113)</f>
        <v>44330.98</v>
      </c>
      <c r="L114" s="47"/>
      <c r="M114" s="47"/>
    </row>
    <row r="116" spans="1:18">
      <c r="A116" s="10" t="s">
        <v>163</v>
      </c>
      <c r="B116" s="10"/>
      <c r="C116" s="10"/>
      <c r="D116" s="10"/>
    </row>
    <row r="117" spans="1:18">
      <c r="A117" s="10" t="s">
        <v>114</v>
      </c>
      <c r="B117" s="10"/>
      <c r="C117" s="10"/>
      <c r="D117" s="10"/>
    </row>
    <row r="118" spans="1:18">
      <c r="A118" s="10" t="s">
        <v>115</v>
      </c>
      <c r="B118" s="10"/>
      <c r="C118" s="10"/>
      <c r="D118" s="10"/>
    </row>
    <row r="119" spans="1:18">
      <c r="A119" s="10" t="s">
        <v>116</v>
      </c>
      <c r="B119" s="10"/>
      <c r="C119" s="10"/>
      <c r="D119" s="10"/>
    </row>
    <row r="120" spans="1:18">
      <c r="A120" s="10" t="s">
        <v>117</v>
      </c>
      <c r="B120" s="10"/>
      <c r="C120" s="10"/>
      <c r="D120" s="10"/>
    </row>
    <row r="121" spans="1:18">
      <c r="A121" s="10" t="s">
        <v>118</v>
      </c>
      <c r="B121" s="10"/>
      <c r="C121" s="10"/>
      <c r="D121" s="10"/>
    </row>
    <row r="122" spans="1:18">
      <c r="A122" s="10" t="s">
        <v>121</v>
      </c>
      <c r="B122" s="10"/>
      <c r="C122" s="10"/>
      <c r="D122" s="10"/>
    </row>
    <row r="123" spans="1:18">
      <c r="A123" s="10" t="s">
        <v>122</v>
      </c>
      <c r="B123" s="10"/>
      <c r="C123" s="10"/>
      <c r="D123" s="10"/>
    </row>
    <row r="124" spans="1:18">
      <c r="A124" s="10" t="s">
        <v>119</v>
      </c>
      <c r="B124" s="10"/>
      <c r="C124" s="10"/>
      <c r="D124" s="10"/>
    </row>
    <row r="125" spans="1:18">
      <c r="A125" s="10" t="s">
        <v>120</v>
      </c>
      <c r="B125" s="10"/>
      <c r="C125" s="10"/>
      <c r="D125" s="10"/>
    </row>
    <row r="126" spans="1:18">
      <c r="A126" s="10" t="s">
        <v>165</v>
      </c>
      <c r="B126" s="10"/>
      <c r="C126" s="10"/>
      <c r="D126" s="10"/>
    </row>
    <row r="127" spans="1:18">
      <c r="A127" s="11" t="s">
        <v>234</v>
      </c>
      <c r="B127" s="10"/>
      <c r="C127" s="10"/>
      <c r="D127" s="10"/>
    </row>
    <row r="128" spans="1:18">
      <c r="A128" s="10" t="s">
        <v>166</v>
      </c>
      <c r="B128" s="10"/>
      <c r="C128" s="10"/>
      <c r="D128" s="10"/>
    </row>
    <row r="129" spans="1:18">
      <c r="A129" s="10" t="s">
        <v>167</v>
      </c>
      <c r="B129" s="10"/>
      <c r="C129" s="10"/>
      <c r="D129" s="10"/>
    </row>
    <row r="130" spans="1:18">
      <c r="A130" s="10" t="s">
        <v>168</v>
      </c>
      <c r="B130" s="10"/>
      <c r="C130" s="10"/>
      <c r="D130" s="10"/>
    </row>
    <row r="131" spans="1:18">
      <c r="A131" s="10"/>
      <c r="B131" s="10"/>
      <c r="C131" s="10"/>
      <c r="D131" s="10"/>
    </row>
    <row r="133" spans="1:18">
      <c r="A133" s="8" t="s">
        <v>169</v>
      </c>
    </row>
    <row r="135" spans="1:18">
      <c r="A135" s="10" t="s">
        <v>170</v>
      </c>
      <c r="B135" s="10"/>
      <c r="C135" s="10"/>
      <c r="D135" s="10"/>
      <c r="E135" s="10"/>
    </row>
    <row r="136" spans="1:18">
      <c r="A136" s="10" t="s">
        <v>171</v>
      </c>
      <c r="B136" s="10"/>
      <c r="C136" s="10"/>
      <c r="D136" s="10"/>
      <c r="E136" s="10"/>
    </row>
    <row r="137" spans="1:18">
      <c r="A137" s="10" t="s">
        <v>172</v>
      </c>
      <c r="B137" s="10"/>
      <c r="C137" s="10"/>
      <c r="D137" s="10"/>
      <c r="E137" s="10"/>
    </row>
    <row r="139" spans="1:18" ht="31.5">
      <c r="A139" s="4" t="s">
        <v>6</v>
      </c>
      <c r="B139" s="4" t="s">
        <v>43</v>
      </c>
      <c r="C139" s="4" t="s">
        <v>45</v>
      </c>
      <c r="D139" s="4" t="s">
        <v>47</v>
      </c>
      <c r="E139" s="4" t="s">
        <v>129</v>
      </c>
      <c r="F139" s="4" t="s">
        <v>66</v>
      </c>
      <c r="G139" s="4" t="s">
        <v>136</v>
      </c>
      <c r="H139" s="4" t="s">
        <v>99</v>
      </c>
      <c r="I139" s="4" t="s">
        <v>138</v>
      </c>
      <c r="J139" s="4" t="s">
        <v>102</v>
      </c>
      <c r="K139" s="4" t="s">
        <v>140</v>
      </c>
      <c r="L139" s="4" t="s">
        <v>104</v>
      </c>
      <c r="M139" s="4" t="s">
        <v>106</v>
      </c>
      <c r="Q139" s="4" t="s">
        <v>99</v>
      </c>
    </row>
    <row r="140" spans="1:18">
      <c r="A140" s="3" t="s">
        <v>7</v>
      </c>
      <c r="B140" s="3" t="s">
        <v>9</v>
      </c>
      <c r="C140" s="3" t="s">
        <v>10</v>
      </c>
      <c r="D140" s="3" t="s">
        <v>11</v>
      </c>
      <c r="E140" s="3" t="s">
        <v>12</v>
      </c>
      <c r="F140" s="3" t="s">
        <v>13</v>
      </c>
      <c r="G140" s="3" t="s">
        <v>14</v>
      </c>
      <c r="H140" s="3" t="s">
        <v>15</v>
      </c>
      <c r="I140" s="3" t="s">
        <v>16</v>
      </c>
      <c r="J140" s="3" t="s">
        <v>17</v>
      </c>
      <c r="K140" s="3" t="s">
        <v>18</v>
      </c>
      <c r="L140" s="3" t="s">
        <v>19</v>
      </c>
      <c r="M140" s="3" t="s">
        <v>20</v>
      </c>
      <c r="Q140" s="3" t="s">
        <v>15</v>
      </c>
    </row>
    <row r="141" spans="1:18">
      <c r="A141" s="5" t="s">
        <v>7</v>
      </c>
      <c r="B141" s="27" t="s">
        <v>299</v>
      </c>
      <c r="C141" s="27" t="s">
        <v>300</v>
      </c>
      <c r="D141" s="5" t="s">
        <v>50</v>
      </c>
      <c r="E141" s="5" t="s">
        <v>57</v>
      </c>
      <c r="F141" s="5" t="s">
        <v>178</v>
      </c>
      <c r="G141" s="5" t="s">
        <v>95</v>
      </c>
      <c r="H141" s="23">
        <v>21.75</v>
      </c>
      <c r="I141" s="23">
        <f t="shared" ref="I141:I155" si="9">ROUND((G141*H141),2)</f>
        <v>1566</v>
      </c>
      <c r="J141" s="13">
        <v>0.08</v>
      </c>
      <c r="K141" s="23">
        <f t="shared" ref="K141:K155" si="10">ROUND((I141+I141*J141),2)</f>
        <v>1691.28</v>
      </c>
      <c r="L141" s="19" t="s">
        <v>235</v>
      </c>
      <c r="M141" s="5" t="s">
        <v>108</v>
      </c>
      <c r="N141" s="42">
        <v>15.86</v>
      </c>
      <c r="O141" s="58">
        <f t="shared" ref="O141:O154" si="11">(H141-N141)/ABS(N141)</f>
        <v>0.37137452711223207</v>
      </c>
      <c r="Q141" s="23">
        <v>21.75</v>
      </c>
      <c r="R141" s="63">
        <v>21.94</v>
      </c>
    </row>
    <row r="142" spans="1:18">
      <c r="A142" s="5" t="s">
        <v>9</v>
      </c>
      <c r="B142" s="27" t="s">
        <v>301</v>
      </c>
      <c r="C142" s="27" t="s">
        <v>300</v>
      </c>
      <c r="D142" s="5" t="s">
        <v>51</v>
      </c>
      <c r="E142" s="5" t="s">
        <v>175</v>
      </c>
      <c r="F142" s="5" t="s">
        <v>69</v>
      </c>
      <c r="G142" s="5" t="s">
        <v>96</v>
      </c>
      <c r="H142" s="23">
        <v>11.85</v>
      </c>
      <c r="I142" s="23">
        <f t="shared" si="9"/>
        <v>284.39999999999998</v>
      </c>
      <c r="J142" s="13">
        <v>0.08</v>
      </c>
      <c r="K142" s="23">
        <f t="shared" si="10"/>
        <v>307.14999999999998</v>
      </c>
      <c r="L142" s="19" t="s">
        <v>235</v>
      </c>
      <c r="M142" s="5" t="s">
        <v>108</v>
      </c>
      <c r="N142" s="42">
        <v>10.67</v>
      </c>
      <c r="O142" s="58">
        <f t="shared" si="11"/>
        <v>0.11059044048734767</v>
      </c>
      <c r="Q142" s="23">
        <v>11.85</v>
      </c>
      <c r="R142" s="64">
        <v>11.96</v>
      </c>
    </row>
    <row r="143" spans="1:18">
      <c r="A143" s="50" t="s">
        <v>10</v>
      </c>
      <c r="B143" s="27" t="s">
        <v>302</v>
      </c>
      <c r="C143" s="27" t="s">
        <v>300</v>
      </c>
      <c r="D143" s="50" t="s">
        <v>49</v>
      </c>
      <c r="E143" s="50" t="s">
        <v>61</v>
      </c>
      <c r="F143" s="50" t="s">
        <v>69</v>
      </c>
      <c r="G143" s="50" t="s">
        <v>112</v>
      </c>
      <c r="H143" s="23">
        <v>11</v>
      </c>
      <c r="I143" s="23">
        <f t="shared" si="9"/>
        <v>1980</v>
      </c>
      <c r="J143" s="13">
        <v>0.08</v>
      </c>
      <c r="K143" s="23">
        <f t="shared" si="10"/>
        <v>2138.4</v>
      </c>
      <c r="L143" s="19" t="s">
        <v>235</v>
      </c>
      <c r="M143" s="50" t="s">
        <v>108</v>
      </c>
      <c r="N143" s="56">
        <v>10.41</v>
      </c>
      <c r="O143" s="60">
        <f t="shared" si="11"/>
        <v>5.6676272814601331E-2</v>
      </c>
      <c r="Q143" s="23">
        <v>11</v>
      </c>
      <c r="R143" s="64">
        <v>11.08</v>
      </c>
    </row>
    <row r="144" spans="1:18">
      <c r="A144" s="50" t="s">
        <v>11</v>
      </c>
      <c r="B144" s="27" t="s">
        <v>303</v>
      </c>
      <c r="C144" s="27" t="s">
        <v>300</v>
      </c>
      <c r="D144" s="50" t="s">
        <v>50</v>
      </c>
      <c r="E144" s="50" t="s">
        <v>63</v>
      </c>
      <c r="F144" s="50" t="s">
        <v>179</v>
      </c>
      <c r="G144" s="50" t="s">
        <v>112</v>
      </c>
      <c r="H144" s="23">
        <v>11.35</v>
      </c>
      <c r="I144" s="23">
        <f t="shared" si="9"/>
        <v>2043</v>
      </c>
      <c r="J144" s="13">
        <v>0.08</v>
      </c>
      <c r="K144" s="23">
        <f t="shared" si="10"/>
        <v>2206.44</v>
      </c>
      <c r="L144" s="19" t="s">
        <v>235</v>
      </c>
      <c r="M144" s="50" t="s">
        <v>108</v>
      </c>
      <c r="N144" s="56">
        <v>10.7</v>
      </c>
      <c r="O144" s="60">
        <f t="shared" si="11"/>
        <v>6.0747663551401904E-2</v>
      </c>
      <c r="Q144" s="23">
        <v>11.35</v>
      </c>
      <c r="R144" s="44" t="s">
        <v>338</v>
      </c>
    </row>
    <row r="145" spans="1:19">
      <c r="A145" s="50" t="s">
        <v>12</v>
      </c>
      <c r="B145" s="27" t="s">
        <v>304</v>
      </c>
      <c r="C145" s="27" t="s">
        <v>300</v>
      </c>
      <c r="D145" s="50" t="s">
        <v>173</v>
      </c>
      <c r="E145" s="50" t="s">
        <v>161</v>
      </c>
      <c r="F145" s="50" t="s">
        <v>180</v>
      </c>
      <c r="G145" s="50" t="s">
        <v>96</v>
      </c>
      <c r="H145" s="23">
        <v>28</v>
      </c>
      <c r="I145" s="23">
        <f t="shared" si="9"/>
        <v>672</v>
      </c>
      <c r="J145" s="13">
        <v>0.08</v>
      </c>
      <c r="K145" s="23">
        <f t="shared" si="10"/>
        <v>725.76</v>
      </c>
      <c r="L145" s="19" t="s">
        <v>235</v>
      </c>
      <c r="M145" s="50" t="s">
        <v>108</v>
      </c>
      <c r="N145" s="42">
        <v>25.58</v>
      </c>
      <c r="O145" s="58">
        <f t="shared" si="11"/>
        <v>9.4605160281469966E-2</v>
      </c>
      <c r="Q145" s="23">
        <v>28</v>
      </c>
      <c r="R145" s="44" t="s">
        <v>338</v>
      </c>
    </row>
    <row r="146" spans="1:19">
      <c r="A146" s="5" t="s">
        <v>13</v>
      </c>
      <c r="B146" s="27" t="s">
        <v>305</v>
      </c>
      <c r="C146" s="27" t="s">
        <v>306</v>
      </c>
      <c r="D146" s="5" t="s">
        <v>174</v>
      </c>
      <c r="E146" s="5" t="s">
        <v>176</v>
      </c>
      <c r="F146" s="5" t="s">
        <v>181</v>
      </c>
      <c r="G146" s="5" t="s">
        <v>186</v>
      </c>
      <c r="H146" s="23">
        <v>66.36</v>
      </c>
      <c r="I146" s="23">
        <f t="shared" si="9"/>
        <v>796.32</v>
      </c>
      <c r="J146" s="13">
        <v>0.08</v>
      </c>
      <c r="K146" s="23">
        <f t="shared" si="10"/>
        <v>860.03</v>
      </c>
      <c r="L146" s="19" t="s">
        <v>235</v>
      </c>
      <c r="M146" s="5" t="s">
        <v>108</v>
      </c>
      <c r="N146" s="42">
        <v>46.75</v>
      </c>
      <c r="O146" s="58">
        <f t="shared" si="11"/>
        <v>0.4194652406417112</v>
      </c>
      <c r="P146" s="57" t="s">
        <v>333</v>
      </c>
      <c r="Q146" s="23">
        <v>66.36</v>
      </c>
      <c r="R146" s="64">
        <v>66.36</v>
      </c>
    </row>
    <row r="147" spans="1:19">
      <c r="A147" s="5" t="s">
        <v>14</v>
      </c>
      <c r="B147" s="27" t="s">
        <v>307</v>
      </c>
      <c r="C147" s="27" t="s">
        <v>306</v>
      </c>
      <c r="D147" s="5" t="s">
        <v>51</v>
      </c>
      <c r="E147" s="6"/>
      <c r="F147" s="5" t="s">
        <v>69</v>
      </c>
      <c r="G147" s="5" t="s">
        <v>186</v>
      </c>
      <c r="H147" s="23">
        <v>8.1300000000000008</v>
      </c>
      <c r="I147" s="23">
        <f t="shared" si="9"/>
        <v>97.56</v>
      </c>
      <c r="J147" s="13">
        <v>0.08</v>
      </c>
      <c r="K147" s="23">
        <f t="shared" si="10"/>
        <v>105.36</v>
      </c>
      <c r="L147" s="19" t="s">
        <v>235</v>
      </c>
      <c r="M147" s="5" t="s">
        <v>108</v>
      </c>
      <c r="N147" s="42">
        <v>6.72</v>
      </c>
      <c r="O147" s="58">
        <f t="shared" si="11"/>
        <v>0.20982142857142874</v>
      </c>
      <c r="Q147" s="23">
        <v>8.1300000000000008</v>
      </c>
      <c r="R147" s="64">
        <v>8.1300000000000008</v>
      </c>
    </row>
    <row r="148" spans="1:19">
      <c r="A148" s="5" t="s">
        <v>15</v>
      </c>
      <c r="B148" s="27" t="s">
        <v>308</v>
      </c>
      <c r="C148" s="27" t="s">
        <v>306</v>
      </c>
      <c r="D148" s="5" t="s">
        <v>53</v>
      </c>
      <c r="E148" s="5" t="s">
        <v>176</v>
      </c>
      <c r="F148" s="5" t="s">
        <v>72</v>
      </c>
      <c r="G148" s="5" t="s">
        <v>186</v>
      </c>
      <c r="H148" s="23">
        <v>43.62</v>
      </c>
      <c r="I148" s="23">
        <f t="shared" si="9"/>
        <v>523.44000000000005</v>
      </c>
      <c r="J148" s="13">
        <v>0.08</v>
      </c>
      <c r="K148" s="23">
        <f t="shared" si="10"/>
        <v>565.32000000000005</v>
      </c>
      <c r="L148" s="19" t="s">
        <v>235</v>
      </c>
      <c r="M148" s="5" t="s">
        <v>108</v>
      </c>
      <c r="N148" s="42">
        <v>32.299999999999997</v>
      </c>
      <c r="O148" s="58">
        <f t="shared" si="11"/>
        <v>0.35046439628482978</v>
      </c>
      <c r="Q148" s="23">
        <v>43.62</v>
      </c>
      <c r="R148" s="64">
        <v>43.62</v>
      </c>
    </row>
    <row r="149" spans="1:19">
      <c r="A149" s="51" t="s">
        <v>16</v>
      </c>
      <c r="B149" s="46" t="s">
        <v>334</v>
      </c>
      <c r="C149" s="46" t="s">
        <v>309</v>
      </c>
      <c r="D149" s="51" t="s">
        <v>51</v>
      </c>
      <c r="E149" s="51" t="s">
        <v>175</v>
      </c>
      <c r="F149" s="51"/>
      <c r="G149" s="51" t="s">
        <v>187</v>
      </c>
      <c r="H149" s="45">
        <v>7.28</v>
      </c>
      <c r="I149" s="45">
        <f t="shared" si="9"/>
        <v>6988.8</v>
      </c>
      <c r="J149" s="52">
        <v>0.08</v>
      </c>
      <c r="K149" s="45">
        <f t="shared" si="10"/>
        <v>7547.9</v>
      </c>
      <c r="L149" s="53" t="s">
        <v>235</v>
      </c>
      <c r="M149" s="51" t="s">
        <v>108</v>
      </c>
      <c r="N149" s="42">
        <v>7.12</v>
      </c>
      <c r="O149" s="58">
        <f t="shared" si="11"/>
        <v>2.2471910112359571E-2</v>
      </c>
      <c r="P149" s="2" t="s">
        <v>332</v>
      </c>
      <c r="Q149" s="45">
        <v>7.28</v>
      </c>
      <c r="R149" s="64">
        <v>7.28</v>
      </c>
      <c r="S149" s="2" t="s">
        <v>339</v>
      </c>
    </row>
    <row r="150" spans="1:19">
      <c r="A150" s="5" t="s">
        <v>17</v>
      </c>
      <c r="B150" s="27" t="s">
        <v>310</v>
      </c>
      <c r="C150" s="27" t="s">
        <v>309</v>
      </c>
      <c r="D150" s="5" t="s">
        <v>53</v>
      </c>
      <c r="E150" s="5" t="s">
        <v>175</v>
      </c>
      <c r="F150" s="5" t="s">
        <v>182</v>
      </c>
      <c r="G150" s="5" t="s">
        <v>112</v>
      </c>
      <c r="H150" s="23">
        <v>16.690000000000001</v>
      </c>
      <c r="I150" s="23">
        <f t="shared" si="9"/>
        <v>3004.2</v>
      </c>
      <c r="J150" s="13">
        <v>0.08</v>
      </c>
      <c r="K150" s="23">
        <f t="shared" si="10"/>
        <v>3244.54</v>
      </c>
      <c r="L150" s="19" t="s">
        <v>235</v>
      </c>
      <c r="M150" s="5" t="s">
        <v>108</v>
      </c>
      <c r="N150" s="42">
        <v>14.13</v>
      </c>
      <c r="O150" s="58">
        <f t="shared" si="11"/>
        <v>0.18117480537862707</v>
      </c>
      <c r="Q150" s="23">
        <v>16.690000000000001</v>
      </c>
      <c r="R150" s="44" t="s">
        <v>338</v>
      </c>
    </row>
    <row r="151" spans="1:19">
      <c r="A151" s="50" t="s">
        <v>18</v>
      </c>
      <c r="B151" s="27" t="s">
        <v>311</v>
      </c>
      <c r="C151" s="27" t="s">
        <v>309</v>
      </c>
      <c r="D151" s="50" t="s">
        <v>49</v>
      </c>
      <c r="E151" s="50" t="s">
        <v>61</v>
      </c>
      <c r="F151" s="50" t="s">
        <v>183</v>
      </c>
      <c r="G151" s="50" t="s">
        <v>188</v>
      </c>
      <c r="H151" s="23">
        <v>8.4700000000000006</v>
      </c>
      <c r="I151" s="23">
        <f t="shared" si="9"/>
        <v>11180.4</v>
      </c>
      <c r="J151" s="13">
        <v>0.08</v>
      </c>
      <c r="K151" s="23">
        <f t="shared" si="10"/>
        <v>12074.83</v>
      </c>
      <c r="L151" s="19" t="s">
        <v>235</v>
      </c>
      <c r="M151" s="50" t="s">
        <v>108</v>
      </c>
      <c r="N151" s="42">
        <v>7.56</v>
      </c>
      <c r="O151" s="58">
        <f t="shared" si="11"/>
        <v>0.12037037037037052</v>
      </c>
      <c r="P151" s="57" t="s">
        <v>333</v>
      </c>
      <c r="Q151" s="23">
        <v>8.4700000000000006</v>
      </c>
      <c r="R151" s="2">
        <v>8.4700000000000006</v>
      </c>
    </row>
    <row r="152" spans="1:19">
      <c r="A152" s="50" t="s">
        <v>19</v>
      </c>
      <c r="B152" s="27" t="s">
        <v>312</v>
      </c>
      <c r="C152" s="27" t="s">
        <v>309</v>
      </c>
      <c r="D152" s="50" t="s">
        <v>50</v>
      </c>
      <c r="E152" s="50" t="s">
        <v>61</v>
      </c>
      <c r="F152" s="50" t="s">
        <v>183</v>
      </c>
      <c r="G152" s="50" t="s">
        <v>188</v>
      </c>
      <c r="H152" s="23">
        <v>12.85</v>
      </c>
      <c r="I152" s="23">
        <f t="shared" si="9"/>
        <v>16962</v>
      </c>
      <c r="J152" s="13">
        <v>0.08</v>
      </c>
      <c r="K152" s="23">
        <f t="shared" si="10"/>
        <v>18318.96</v>
      </c>
      <c r="L152" s="19" t="s">
        <v>235</v>
      </c>
      <c r="M152" s="50" t="s">
        <v>108</v>
      </c>
      <c r="N152" s="42">
        <v>9.4700000000000006</v>
      </c>
      <c r="O152" s="58">
        <f t="shared" si="11"/>
        <v>0.35691657866948245</v>
      </c>
      <c r="P152" s="57" t="s">
        <v>333</v>
      </c>
      <c r="Q152" s="23">
        <v>12.85</v>
      </c>
      <c r="R152" s="61">
        <v>12.85</v>
      </c>
    </row>
    <row r="153" spans="1:19">
      <c r="A153" s="51" t="s">
        <v>20</v>
      </c>
      <c r="B153" s="46" t="s">
        <v>313</v>
      </c>
      <c r="C153" s="46" t="s">
        <v>309</v>
      </c>
      <c r="D153" s="51" t="s">
        <v>54</v>
      </c>
      <c r="E153" s="51" t="s">
        <v>177</v>
      </c>
      <c r="F153" s="51" t="s">
        <v>184</v>
      </c>
      <c r="G153" s="51" t="s">
        <v>85</v>
      </c>
      <c r="H153" s="45">
        <v>8.34</v>
      </c>
      <c r="I153" s="45">
        <f t="shared" si="9"/>
        <v>3002.4</v>
      </c>
      <c r="J153" s="52">
        <v>0.08</v>
      </c>
      <c r="K153" s="45">
        <f t="shared" si="10"/>
        <v>3242.59</v>
      </c>
      <c r="L153" s="53" t="s">
        <v>235</v>
      </c>
      <c r="M153" s="51" t="s">
        <v>109</v>
      </c>
      <c r="N153" s="42">
        <v>9.43</v>
      </c>
      <c r="O153" s="58">
        <f t="shared" si="11"/>
        <v>-0.11558854718981972</v>
      </c>
      <c r="P153" s="57" t="s">
        <v>333</v>
      </c>
      <c r="Q153" s="45">
        <v>8.34</v>
      </c>
      <c r="R153" s="61">
        <v>8.34</v>
      </c>
    </row>
    <row r="154" spans="1:19">
      <c r="A154" s="5" t="s">
        <v>21</v>
      </c>
      <c r="B154" s="27" t="s">
        <v>314</v>
      </c>
      <c r="C154" s="27" t="s">
        <v>309</v>
      </c>
      <c r="D154" s="5" t="s">
        <v>52</v>
      </c>
      <c r="E154" s="5" t="s">
        <v>175</v>
      </c>
      <c r="F154" s="5" t="s">
        <v>71</v>
      </c>
      <c r="G154" s="5" t="s">
        <v>84</v>
      </c>
      <c r="H154" s="23">
        <v>8.07</v>
      </c>
      <c r="I154" s="23">
        <f t="shared" si="9"/>
        <v>1162.08</v>
      </c>
      <c r="J154" s="13">
        <v>0.08</v>
      </c>
      <c r="K154" s="23">
        <f t="shared" si="10"/>
        <v>1255.05</v>
      </c>
      <c r="L154" s="19" t="s">
        <v>235</v>
      </c>
      <c r="M154" s="5" t="s">
        <v>108</v>
      </c>
      <c r="N154" s="43">
        <v>7.31</v>
      </c>
      <c r="O154" s="58">
        <f t="shared" si="11"/>
        <v>0.10396716826265399</v>
      </c>
      <c r="Q154" s="23">
        <v>8.07</v>
      </c>
      <c r="R154" s="61">
        <v>8.07</v>
      </c>
    </row>
    <row r="155" spans="1:19">
      <c r="A155" s="30" t="s">
        <v>22</v>
      </c>
      <c r="B155" s="36" t="s">
        <v>315</v>
      </c>
      <c r="C155" s="31" t="s">
        <v>316</v>
      </c>
      <c r="D155" s="30" t="s">
        <v>49</v>
      </c>
      <c r="E155" s="30" t="s">
        <v>61</v>
      </c>
      <c r="F155" s="36" t="s">
        <v>185</v>
      </c>
      <c r="G155" s="30" t="s">
        <v>95</v>
      </c>
      <c r="H155" s="32">
        <v>9</v>
      </c>
      <c r="I155" s="32">
        <f t="shared" si="9"/>
        <v>648</v>
      </c>
      <c r="J155" s="33">
        <v>0.08</v>
      </c>
      <c r="K155" s="32">
        <f t="shared" si="10"/>
        <v>699.84</v>
      </c>
      <c r="L155" s="37" t="s">
        <v>274</v>
      </c>
      <c r="M155" s="30" t="s">
        <v>108</v>
      </c>
      <c r="O155" s="35" t="s">
        <v>317</v>
      </c>
      <c r="Q155" s="32">
        <v>9</v>
      </c>
      <c r="R155" s="61">
        <v>9</v>
      </c>
    </row>
    <row r="156" spans="1:19">
      <c r="A156" s="86" t="s">
        <v>331</v>
      </c>
      <c r="B156" s="87"/>
      <c r="C156" s="87"/>
      <c r="D156" s="87"/>
      <c r="E156" s="87"/>
      <c r="F156" s="87"/>
      <c r="G156" s="87"/>
      <c r="H156" s="88"/>
      <c r="I156" s="48">
        <f>SUM(I141:I155)</f>
        <v>50910.600000000006</v>
      </c>
      <c r="J156" s="47"/>
      <c r="K156" s="48">
        <f>SUM(K141:K155)</f>
        <v>54983.45</v>
      </c>
      <c r="L156" s="47"/>
      <c r="M156" s="47"/>
    </row>
    <row r="158" spans="1:19">
      <c r="A158" s="10" t="s">
        <v>114</v>
      </c>
      <c r="B158" s="10"/>
    </row>
    <row r="159" spans="1:19">
      <c r="A159" s="10" t="s">
        <v>141</v>
      </c>
      <c r="B159" s="10"/>
    </row>
    <row r="160" spans="1:19">
      <c r="A160" s="10" t="s">
        <v>116</v>
      </c>
      <c r="B160" s="10"/>
    </row>
    <row r="161" spans="1:2">
      <c r="A161" s="10" t="s">
        <v>117</v>
      </c>
      <c r="B161" s="10"/>
    </row>
    <row r="162" spans="1:2">
      <c r="A162" s="10" t="s">
        <v>118</v>
      </c>
      <c r="B162" s="10"/>
    </row>
    <row r="163" spans="1:2">
      <c r="A163" s="10" t="s">
        <v>189</v>
      </c>
      <c r="B163" s="10"/>
    </row>
    <row r="164" spans="1:2">
      <c r="A164" s="10" t="s">
        <v>190</v>
      </c>
      <c r="B164" s="10"/>
    </row>
    <row r="165" spans="1:2">
      <c r="A165" s="10" t="s">
        <v>191</v>
      </c>
      <c r="B165" s="10"/>
    </row>
    <row r="166" spans="1:2">
      <c r="A166" s="10" t="s">
        <v>192</v>
      </c>
      <c r="B166" s="10"/>
    </row>
    <row r="167" spans="1:2">
      <c r="A167" s="10" t="s">
        <v>120</v>
      </c>
      <c r="B167" s="10"/>
    </row>
    <row r="168" spans="1:2">
      <c r="A168" s="11" t="s">
        <v>234</v>
      </c>
      <c r="B168" s="10"/>
    </row>
    <row r="169" spans="1:2">
      <c r="A169" s="10" t="s">
        <v>166</v>
      </c>
      <c r="B169" s="10"/>
    </row>
    <row r="170" spans="1:2">
      <c r="A170" s="10" t="s">
        <v>193</v>
      </c>
      <c r="B170" s="10"/>
    </row>
    <row r="171" spans="1:2">
      <c r="A171" s="10" t="s">
        <v>168</v>
      </c>
      <c r="B171" s="10"/>
    </row>
    <row r="172" spans="1:2">
      <c r="A172" s="10"/>
      <c r="B172" s="10"/>
    </row>
    <row r="174" spans="1:2">
      <c r="A174" s="8" t="s">
        <v>194</v>
      </c>
    </row>
    <row r="176" spans="1:2">
      <c r="A176" s="10" t="s">
        <v>195</v>
      </c>
      <c r="B176" s="10"/>
    </row>
    <row r="177" spans="1:17">
      <c r="A177" s="10" t="s">
        <v>196</v>
      </c>
      <c r="B177" s="10"/>
    </row>
    <row r="178" spans="1:17">
      <c r="A178" s="10" t="s">
        <v>197</v>
      </c>
      <c r="B178" s="10"/>
    </row>
    <row r="179" spans="1:17">
      <c r="A179" s="10" t="s">
        <v>198</v>
      </c>
      <c r="B179" s="10"/>
    </row>
    <row r="181" spans="1:17" ht="42">
      <c r="A181" s="4" t="s">
        <v>6</v>
      </c>
      <c r="B181" s="4" t="s">
        <v>43</v>
      </c>
      <c r="C181" s="4" t="s">
        <v>45</v>
      </c>
      <c r="D181" s="4" t="s">
        <v>205</v>
      </c>
      <c r="E181" s="4" t="s">
        <v>211</v>
      </c>
      <c r="F181" s="4" t="s">
        <v>212</v>
      </c>
      <c r="G181" s="4" t="s">
        <v>136</v>
      </c>
      <c r="H181" s="4" t="s">
        <v>214</v>
      </c>
      <c r="I181" s="4" t="s">
        <v>216</v>
      </c>
      <c r="J181" s="4" t="s">
        <v>217</v>
      </c>
      <c r="K181" s="4" t="s">
        <v>138</v>
      </c>
      <c r="L181" s="4" t="s">
        <v>106</v>
      </c>
      <c r="Q181" s="4" t="s">
        <v>214</v>
      </c>
    </row>
    <row r="182" spans="1:17">
      <c r="A182" s="3" t="s">
        <v>7</v>
      </c>
      <c r="B182" s="3" t="s">
        <v>9</v>
      </c>
      <c r="C182" s="3" t="s">
        <v>10</v>
      </c>
      <c r="D182" s="3" t="s">
        <v>11</v>
      </c>
      <c r="E182" s="3" t="s">
        <v>12</v>
      </c>
      <c r="F182" s="3" t="s">
        <v>13</v>
      </c>
      <c r="G182" s="3" t="s">
        <v>14</v>
      </c>
      <c r="H182" s="3" t="s">
        <v>15</v>
      </c>
      <c r="I182" s="3" t="s">
        <v>16</v>
      </c>
      <c r="J182" s="3" t="s">
        <v>17</v>
      </c>
      <c r="K182" s="3" t="s">
        <v>18</v>
      </c>
      <c r="L182" s="3" t="s">
        <v>19</v>
      </c>
      <c r="Q182" s="3" t="s">
        <v>15</v>
      </c>
    </row>
    <row r="183" spans="1:17" ht="33">
      <c r="A183" s="5" t="s">
        <v>7</v>
      </c>
      <c r="B183" s="5" t="s">
        <v>199</v>
      </c>
      <c r="C183" s="1" t="s">
        <v>204</v>
      </c>
      <c r="D183" s="9" t="s">
        <v>206</v>
      </c>
      <c r="E183" s="6"/>
      <c r="F183" s="6"/>
      <c r="G183" s="5" t="s">
        <v>213</v>
      </c>
      <c r="H183" s="5" t="s">
        <v>215</v>
      </c>
      <c r="I183" s="28">
        <v>722</v>
      </c>
      <c r="J183" s="29">
        <v>0.08</v>
      </c>
      <c r="K183" s="28">
        <f>ROUND((H183*I183),2)</f>
        <v>2888</v>
      </c>
      <c r="L183" s="5" t="s">
        <v>108</v>
      </c>
      <c r="M183" s="2">
        <v>201.6</v>
      </c>
      <c r="N183" s="2">
        <v>604.79999999999995</v>
      </c>
      <c r="O183" s="58">
        <f>(I183-N183)/ABS(N183)</f>
        <v>0.19378306878306886</v>
      </c>
      <c r="P183" s="2" t="s">
        <v>326</v>
      </c>
      <c r="Q183" s="5" t="s">
        <v>215</v>
      </c>
    </row>
    <row r="184" spans="1:17" ht="33">
      <c r="A184" s="5" t="s">
        <v>9</v>
      </c>
      <c r="B184" s="5" t="s">
        <v>200</v>
      </c>
      <c r="C184" s="1" t="s">
        <v>204</v>
      </c>
      <c r="D184" s="9" t="s">
        <v>207</v>
      </c>
      <c r="E184" s="6"/>
      <c r="F184" s="6"/>
      <c r="G184" s="3" t="s">
        <v>213</v>
      </c>
      <c r="H184" s="3" t="s">
        <v>215</v>
      </c>
      <c r="I184" s="28">
        <v>586.65</v>
      </c>
      <c r="J184" s="29">
        <v>0.08</v>
      </c>
      <c r="K184" s="28">
        <f t="shared" ref="K184:K187" si="12">ROUND((H184*I184),2)</f>
        <v>2346.6</v>
      </c>
      <c r="L184" s="5" t="s">
        <v>108</v>
      </c>
      <c r="M184" s="2">
        <v>170.04</v>
      </c>
      <c r="N184" s="2">
        <f>M184*3</f>
        <v>510.12</v>
      </c>
      <c r="O184" s="58">
        <f t="shared" ref="O184:O186" si="13">(I184-N184)/ABS(N184)</f>
        <v>0.15002352387673484</v>
      </c>
      <c r="P184" s="2" t="s">
        <v>326</v>
      </c>
      <c r="Q184" s="3" t="s">
        <v>215</v>
      </c>
    </row>
    <row r="185" spans="1:17" ht="33">
      <c r="A185" s="5" t="s">
        <v>10</v>
      </c>
      <c r="B185" s="5" t="s">
        <v>201</v>
      </c>
      <c r="C185" s="1" t="s">
        <v>204</v>
      </c>
      <c r="D185" s="9" t="s">
        <v>208</v>
      </c>
      <c r="E185" s="6"/>
      <c r="F185" s="6"/>
      <c r="G185" s="3" t="s">
        <v>213</v>
      </c>
      <c r="H185" s="3" t="s">
        <v>53</v>
      </c>
      <c r="I185" s="28">
        <v>676.9</v>
      </c>
      <c r="J185" s="29">
        <v>0.08</v>
      </c>
      <c r="K185" s="28">
        <f t="shared" si="12"/>
        <v>1353.8</v>
      </c>
      <c r="L185" s="5" t="s">
        <v>108</v>
      </c>
      <c r="M185" s="2">
        <v>196.2</v>
      </c>
      <c r="N185" s="2">
        <f>M185*3</f>
        <v>588.59999999999991</v>
      </c>
      <c r="O185" s="58">
        <f t="shared" si="13"/>
        <v>0.15001698946653089</v>
      </c>
      <c r="P185" s="2" t="s">
        <v>326</v>
      </c>
      <c r="Q185" s="3" t="s">
        <v>53</v>
      </c>
    </row>
    <row r="186" spans="1:17" ht="33">
      <c r="A186" s="5" t="s">
        <v>11</v>
      </c>
      <c r="B186" s="5" t="s">
        <v>202</v>
      </c>
      <c r="C186" s="1" t="s">
        <v>204</v>
      </c>
      <c r="D186" s="9" t="s">
        <v>209</v>
      </c>
      <c r="E186" s="6"/>
      <c r="F186" s="6"/>
      <c r="G186" s="3" t="s">
        <v>213</v>
      </c>
      <c r="H186" s="3" t="s">
        <v>53</v>
      </c>
      <c r="I186" s="28">
        <v>880.5</v>
      </c>
      <c r="J186" s="29">
        <v>0.08</v>
      </c>
      <c r="K186" s="28">
        <f t="shared" si="12"/>
        <v>1761</v>
      </c>
      <c r="L186" s="5" t="s">
        <v>108</v>
      </c>
      <c r="M186" s="2">
        <v>256</v>
      </c>
      <c r="N186" s="2">
        <f>M186*3</f>
        <v>768</v>
      </c>
      <c r="O186" s="58">
        <f t="shared" si="13"/>
        <v>0.146484375</v>
      </c>
      <c r="P186" s="2" t="s">
        <v>326</v>
      </c>
      <c r="Q186" s="3" t="s">
        <v>53</v>
      </c>
    </row>
    <row r="187" spans="1:17" ht="33">
      <c r="A187" s="5" t="s">
        <v>12</v>
      </c>
      <c r="B187" s="5" t="s">
        <v>203</v>
      </c>
      <c r="C187" s="1" t="s">
        <v>204</v>
      </c>
      <c r="D187" s="9" t="s">
        <v>210</v>
      </c>
      <c r="E187" s="6"/>
      <c r="F187" s="6"/>
      <c r="G187" s="3" t="s">
        <v>52</v>
      </c>
      <c r="H187" s="3" t="s">
        <v>52</v>
      </c>
      <c r="I187" s="28">
        <v>610.65</v>
      </c>
      <c r="J187" s="29">
        <v>0.08</v>
      </c>
      <c r="K187" s="28">
        <f t="shared" si="12"/>
        <v>610.65</v>
      </c>
      <c r="L187" s="5" t="s">
        <v>108</v>
      </c>
      <c r="M187" s="2">
        <v>548.5</v>
      </c>
      <c r="P187" s="2" t="s">
        <v>327</v>
      </c>
      <c r="Q187" s="3" t="s">
        <v>52</v>
      </c>
    </row>
    <row r="188" spans="1:17">
      <c r="A188" s="86" t="s">
        <v>330</v>
      </c>
      <c r="B188" s="87"/>
      <c r="C188" s="87"/>
      <c r="D188" s="87"/>
      <c r="E188" s="87"/>
      <c r="F188" s="87"/>
      <c r="G188" s="87"/>
      <c r="H188" s="88"/>
      <c r="I188" s="47"/>
      <c r="J188" s="47"/>
      <c r="K188" s="48">
        <f>SUM(K183:K187)</f>
        <v>8960.0500000000011</v>
      </c>
      <c r="L188" s="47"/>
    </row>
    <row r="190" spans="1:17">
      <c r="A190" s="10" t="s">
        <v>113</v>
      </c>
      <c r="B190" s="10"/>
    </row>
    <row r="191" spans="1:17">
      <c r="A191" s="10" t="s">
        <v>218</v>
      </c>
      <c r="B191" s="10"/>
    </row>
    <row r="192" spans="1:17">
      <c r="A192" s="10" t="s">
        <v>219</v>
      </c>
      <c r="B192" s="10"/>
    </row>
    <row r="193" spans="1:2">
      <c r="A193" s="10" t="s">
        <v>220</v>
      </c>
      <c r="B193" s="10"/>
    </row>
    <row r="194" spans="1:2">
      <c r="A194" s="10" t="s">
        <v>221</v>
      </c>
      <c r="B194" s="10"/>
    </row>
    <row r="195" spans="1:2">
      <c r="A195" s="10" t="s">
        <v>222</v>
      </c>
      <c r="B195" s="10"/>
    </row>
    <row r="196" spans="1:2">
      <c r="A196" s="10" t="s">
        <v>223</v>
      </c>
      <c r="B196" s="10"/>
    </row>
    <row r="197" spans="1:2">
      <c r="A197" s="10" t="s">
        <v>224</v>
      </c>
      <c r="B197" s="10"/>
    </row>
    <row r="198" spans="1:2">
      <c r="A198" s="10" t="s">
        <v>225</v>
      </c>
      <c r="B198" s="10"/>
    </row>
    <row r="199" spans="1:2">
      <c r="A199" s="10" t="s">
        <v>226</v>
      </c>
      <c r="B199" s="10"/>
    </row>
    <row r="200" spans="1:2">
      <c r="A200" s="10" t="s">
        <v>227</v>
      </c>
      <c r="B200" s="10"/>
    </row>
    <row r="201" spans="1:2">
      <c r="A201" s="11" t="s">
        <v>234</v>
      </c>
      <c r="B201" s="10"/>
    </row>
    <row r="202" spans="1:2">
      <c r="A202" s="10" t="s">
        <v>228</v>
      </c>
      <c r="B202" s="10"/>
    </row>
    <row r="203" spans="1:2">
      <c r="A203" s="10" t="s">
        <v>229</v>
      </c>
      <c r="B203" s="10"/>
    </row>
  </sheetData>
  <mergeCells count="4">
    <mergeCell ref="A75:H75"/>
    <mergeCell ref="A114:H114"/>
    <mergeCell ref="A156:H156"/>
    <mergeCell ref="A188:H18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4" orientation="landscape" r:id="rId1"/>
  <rowBreaks count="4" manualBreakCount="4">
    <brk id="59" max="12" man="1"/>
    <brk id="90" max="12" man="1"/>
    <brk id="131" max="12" man="1"/>
    <brk id="17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Pakiety 1-4</vt:lpstr>
      <vt:lpstr>Sheet1 (2)</vt:lpstr>
      <vt:lpstr>'Pakiety 1-4'!Obszar_wydruku</vt:lpstr>
      <vt:lpstr>'Sheet1 (2)'!Obszar_wydruku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Nici 2013 - formularz</dc:title>
  <dc:creator>ania</dc:creator>
  <cp:lastModifiedBy>Your User Name</cp:lastModifiedBy>
  <cp:lastPrinted>2014-09-17T07:58:16Z</cp:lastPrinted>
  <dcterms:created xsi:type="dcterms:W3CDTF">2013-09-18T08:28:35Z</dcterms:created>
  <dcterms:modified xsi:type="dcterms:W3CDTF">2014-09-22T11:50:09Z</dcterms:modified>
</cp:coreProperties>
</file>